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/>
  </bookViews>
  <sheets>
    <sheet name="Sheet1" sheetId="6" r:id="rId1"/>
  </sheets>
  <definedNames>
    <definedName name="_xlnm._FilterDatabase" localSheetId="0" hidden="1">Sheet1!$A$4:$K$49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<sst xmlns="http://schemas.openxmlformats.org/spreadsheetml/2006/main" count="191" uniqueCount="110">
  <si>
    <t>洱源县2025年财政衔接推进乡村振兴补助资金项目计划表</t>
  </si>
  <si>
    <t>填报单位：洱源县农业农村局</t>
  </si>
  <si>
    <t>序号</t>
  </si>
  <si>
    <t>项目名称</t>
  </si>
  <si>
    <t>项目类别</t>
  </si>
  <si>
    <t>项目建设内容及规模</t>
  </si>
  <si>
    <t>建设性质</t>
  </si>
  <si>
    <t>计划投资
（万元）</t>
  </si>
  <si>
    <t>已下达资金
（万元）</t>
  </si>
  <si>
    <t>2025年下达资金（万元）</t>
  </si>
  <si>
    <t>备注</t>
  </si>
  <si>
    <t>合计</t>
  </si>
  <si>
    <t>中央资金</t>
  </si>
  <si>
    <t>省级资金</t>
  </si>
  <si>
    <t>合   计</t>
  </si>
  <si>
    <t>小额贷款贴息项目（2024年4季度—2025年1季度）</t>
  </si>
  <si>
    <t>产业发展</t>
  </si>
  <si>
    <t>发放小额信贷2500户1.2亿元，兑付贴息400万元，贴息比例3%。</t>
  </si>
  <si>
    <t>新建</t>
  </si>
  <si>
    <t>2025年春季学期“雨露计划”</t>
  </si>
  <si>
    <t>三保障</t>
  </si>
  <si>
    <t>兑付2025年春季学期“雨露计划”补助1000人次。</t>
  </si>
  <si>
    <t>“雨露计划+”比亚迪公司就业培训项目</t>
  </si>
  <si>
    <t>就业</t>
  </si>
  <si>
    <t>委托第三方开展脱贫劳动力职业技能培训，培训考试合格且通过比亚迪公司面试和体检的学员，由第三方安排到比亚迪公司就业。</t>
  </si>
  <si>
    <t>2025年“三类对象”公益岗位项目</t>
  </si>
  <si>
    <t>开发“三类对象”公益岗位241个，补助标准800元/月，补助期限2024年11月—2025年10月。</t>
  </si>
  <si>
    <t>脱贫人口和监测对象外出务工补助</t>
  </si>
  <si>
    <t>兑付外出务工交通补助3000人次，补助标准1000元/人。</t>
  </si>
  <si>
    <t>洱源县乡村振兴人才培养项目</t>
  </si>
  <si>
    <t>乡村治理</t>
  </si>
  <si>
    <t>实施乡村振兴人才培训设施提升改造1项。</t>
  </si>
  <si>
    <t>洱源县炼铁乡牛桂丹村农产品初加工建设项目</t>
  </si>
  <si>
    <t>1.新建厂房320.15㎡，生产用房165.24㎡，雨棚240.37㎡，梅池2个，烤房10个。2.变压器及输电线路1项；地磅秤1项；3.附属设施1项。</t>
  </si>
  <si>
    <t>洱源县牛街乡大松坪村农副产品初加工建设项目</t>
  </si>
  <si>
    <t>1.新建280平方米农产品冷藏站及配套设备；2.新建90平方米农副产品分拣车间，仓库用房120平方米；4.新建250千伏变压器1台；5.新建地磅秤1座；6.附属设施。</t>
  </si>
  <si>
    <t>洱源县牛街乡大同村民族村寨旅游提升建设项目</t>
  </si>
  <si>
    <t>乡村建设</t>
  </si>
  <si>
    <t>1.实施DN50镀锌钢管3500米；2.实施DN40镀锌钢管1500米；3.实施DN25管3000米，实施50立方米蓄水池1座。</t>
  </si>
  <si>
    <t>洱源县牛街乡民族手工艺融创发展项目</t>
  </si>
  <si>
    <t>1.民族手工艺融创中心提升改造； 2.民族手工艺展销配套设施。</t>
  </si>
  <si>
    <t>洱源县凤羽镇江登村佛堂民族村寨旅游提升建设项目</t>
  </si>
  <si>
    <t>村内道路提升改造1000平方米。</t>
  </si>
  <si>
    <t>茈碧湖镇丰源村云上黑山羊养殖基地一期项目</t>
  </si>
  <si>
    <t>项目占地面积12亩，建设内容：1.青储饲料加工厂（1500平方米）；2.生产用房80平方米；3.仓库500平方米。</t>
  </si>
  <si>
    <t>续建</t>
  </si>
  <si>
    <t>洱源县茈碧湖镇丰源村等4个村农产品冷链仓储设施建设项目</t>
  </si>
  <si>
    <t>新建冷库1500平方米1座，新增变压器1台，仓储用房50平方米。</t>
  </si>
  <si>
    <t>洱源县茈碧湖镇永联村委会永兴村人居环境提升项目</t>
  </si>
  <si>
    <t>1、村内道路硬化11条6077.6平方米；2、新建农户化粪池37座；3、拆除36座烤烟房；</t>
  </si>
  <si>
    <t>洱源县茈碧湖镇九台社区九气真武阁文旅融合发展建设项目</t>
  </si>
  <si>
    <t>1.九气台温泉改造：引水管185米；2.特色民居修缮保护：东西房、文昌殿及真武阁文物活化利用。</t>
  </si>
  <si>
    <t>洱源县邓川镇旧州村贡菜加工基地建设项目</t>
  </si>
  <si>
    <r>
      <rPr>
        <sz val="10"/>
        <rFont val="宋体"/>
        <charset val="134"/>
      </rPr>
      <t>新建贡菜加工仓储基地</t>
    </r>
    <r>
      <rPr>
        <sz val="10"/>
        <color theme="1"/>
        <rFont val="宋体"/>
        <charset val="134"/>
      </rPr>
      <t>2191平方米（一层轻钢结构，含800平方米保鲜储藏室），晾晒场地1063平方米（1层轻钢结构），配套道路硬化2200平方米，大门、围墙等附属设施。</t>
    </r>
  </si>
  <si>
    <t>洱源县右所镇温水村乡村温泉产业配套设施建设项目</t>
  </si>
  <si>
    <t>1.建设白族手工艺品制作、展示点2350平方米；2.场地硬化3000平方米；3.建设蓄水设施200立方米，供水管网1000米；4.建设污水收集、处理设施一套，排污管网1000米，5.建设停车位10个（配套充电桩）6.热水管网1000米、处理系统一套，7.建设供电设施一套，架设输电线路2000米。</t>
  </si>
  <si>
    <t>洱源县右所镇人畜饮水安全补短板项目</t>
  </si>
  <si>
    <t>计划在右所镇李家营村、清水沟村、松曲村、张家登村实施人饮供水管道10.3公里，新建取水坝一座及过滤、消毒、加药水处理设施一套。</t>
  </si>
  <si>
    <t>洱源县乳扇集中体验展销中心项目</t>
  </si>
  <si>
    <t>建设乳扇生产区、晾晒储存区、包装区、产品展销区及乳扇加工体验中心。</t>
  </si>
  <si>
    <t>洱源县凤羽镇农文旅融合发展示范村建设项目</t>
  </si>
  <si>
    <t>1.新建旅游产品展销、文化体验等旅游综合服务场所1100平方米。2.主干道提升改造500米，村内道路提升改造5000平方米，水沟修复治理500米，饮水管网整治800米。3.扶持发展庭院经济56户，培育乡村旅游示范户。</t>
  </si>
  <si>
    <t>洱源县凤羽镇上寺村农产品交易及多功能烤房建设项目</t>
  </si>
  <si>
    <t>1.新建空气能烤房5座，高度3米，共180平方米；2.新建农产品交易大棚1座，300平方米；3.新建仓库1座100平方米；4.水电配套设施1项。</t>
  </si>
  <si>
    <t>洱源县凤羽镇凤河村等10个村农贸市场提升改造项目</t>
  </si>
  <si>
    <t>项目占地20亩，建设内容：建设农产品交易中心3400平方米（钢架结构一层），建设花卉、家具、粮食等综合交易区5000平方米，大牲畜交易市场1800平方米，配套摊位、水电、市场标识、消防等附属设施。</t>
  </si>
  <si>
    <t>凤羽镇白米村农产品分拣及保鲜储藏项目</t>
  </si>
  <si>
    <t>项目占地面积10亩，建设内容：1.冷库1000平方米；2.分拣大棚1000平方米；3.仓库800平方米；4.场地硬化3000平方米；5.100吨地磅秤1台；6.冰库200平方米；7.农贸产品交易板房300平方米；8.电力、给排水等相关配套设施。</t>
  </si>
  <si>
    <t>洱源县凤羽镇灾后恢复重建道路硬化项目</t>
  </si>
  <si>
    <t>道路硬化2000米，宽4.5米。排水沟1800米，污水管道铺设1650米及附属设施。</t>
  </si>
  <si>
    <t>洱源县凤羽镇乡村旅游基础设施建设项目</t>
  </si>
  <si>
    <t>1.古镇道路提升改造8条8921平方米；2.吉祥路人居环境整治1000米及附属供电线路提升改造，水沟、管网整治；3.旅游、交通限行设施5个、微型消防站5座。</t>
  </si>
  <si>
    <t>洱源县三营镇永胜村、共和村仓储基地建设项目</t>
  </si>
  <si>
    <t>1.永胜村仓储基地占地5亩，建设内容：新建钢结构库房1100平方米（含冷库）、配套变压器、地磅秤、备用电源、道路等。2.共和村仓储基地占地3亩，建设内容：新建钢结构仓库800平方米、配套变压器、地磅秤、冷库设备、道路等。</t>
  </si>
  <si>
    <t>三营镇三营村等7个村人饮提升改造项目</t>
  </si>
  <si>
    <t>新建一体化网格絮凝斜管沉淀池1座及其附属设施；更换重力式无伐滤池清理设备；安装自动加药设施；电力改造。</t>
  </si>
  <si>
    <t>洱源县三营镇郑家庄旅居产业配套提升项目</t>
  </si>
  <si>
    <t>1、道路硬化8000平方米；2、河道及两岸环境整治1300米。</t>
  </si>
  <si>
    <t>洱源县牛街乡农副产品初加工建设项目</t>
  </si>
  <si>
    <t>项目占地18亩，建设内容：建设占地3000平方米，高9米，容量2500立方米的冷藏站一座；农产品加工厂600平方米钢结构厂房及附属设施。</t>
  </si>
  <si>
    <t>洱源县牛街乡大松坪村等4个村农副产品初加工建设项目</t>
  </si>
  <si>
    <t>农产品冷藏站及配套设备280平方米，农副产品分拣车间90平方米，50千伏变压器1台及输电线路1200米，地磅秤1座，围墙、水电等附属设施。</t>
  </si>
  <si>
    <t>洱源县牛街乡安全人饮保障巩固提升建设项目</t>
  </si>
  <si>
    <t>计划实施200立方米蓄水池1座、100立方米蓄水池3座、50立方米蓄水池4座、30立方米蓄水池1座，安装供水管道约31公里及配套的闸阀等设施。</t>
  </si>
  <si>
    <t>乔后镇集镇区农贸市场提升改造项目</t>
  </si>
  <si>
    <t>项目占地面积6.14亩，建设内容：综合交易楼2730.06平方米（设置112个混凝土售卖摊位、26间内部隔间及公厕1座92.84平方米）。</t>
  </si>
  <si>
    <t>洱源县乔后镇圈舍改造建设项目</t>
  </si>
  <si>
    <t>改造圈舍5000平方米，二层结构，一层钢混结构，二层钢结构，高3.6米，出水0.8米，一层饲养生猪、肉牛，二层饲养山羊及绵羊。</t>
  </si>
  <si>
    <t>洱源县乔后镇新坪村重点帮扶村功能提升项目</t>
  </si>
  <si>
    <t>1.青箐铺道路硬化500米（宽4.5米、厚20厘米、砼C30），塌陷路面挡墙加固；2.住罗坪进村道路路基塌方处理4处；3.羊巴场进村道路路基塌陷处理，浇筑混凝土150立方米；4.新建提水工程1件。</t>
  </si>
  <si>
    <t>洱源县乔后镇大集村委会岩曲小组功能村提升项目</t>
  </si>
  <si>
    <t>1.新建排水沟挡墙120米、公路下河沟挡墙80米；2.路面加宽、挡墙、护坡；3.新建排水沟1条；4.消防设施设备；5.新建排污管道2500米。</t>
  </si>
  <si>
    <t>洱源县炼铁乡北邑村等4个村特色农产品初加工建设项目</t>
  </si>
  <si>
    <t>建设食用油压榨厂房400平方米，生产用房60平方米，仓库100平方米，配套围栏、大门、场地硬化及水电等附属设施。</t>
  </si>
  <si>
    <t>洱源县炼铁乡牛桂丹村搬迁户后续产业扶持项目</t>
  </si>
  <si>
    <t>1.建设中药材基地配套设施，新建取水池10座、蓄水池15座，配套供水管网20千米；2.建设养殖小区7个，92户2760平方米；配套水、电、挡墙、场地硬化等附属设施。</t>
  </si>
  <si>
    <t>炼铁乡特色农产品初加工建设项目</t>
  </si>
  <si>
    <t>1.青储饲料加工厂：项目占地面积10亩，建设厂房1800平方米、仓库200平方米、240kw变压器1台等；2.中药材加工厂：项目占地面积3亩，建设烘烤房400平方米、仓库800平方米、烘烤设备2套、晾晒场地600平方米。</t>
  </si>
  <si>
    <t>洱源县炼铁乡避险搬迁安置点道路硬化项目</t>
  </si>
  <si>
    <t>道路硬化17段长4341.27米，宽4.5米。供水管网3523米及配套水表、闸阀、消防设施。污水管网2649米及检查井131个。排水暗沟3113米及配套的雨水口、出水口等设施。</t>
  </si>
  <si>
    <t>洱源县西山乡立坪村物流交易中心建设项目</t>
  </si>
  <si>
    <t>项目占地2亩，建设内容：改造房屋1208.95平方米,新建物流仓库400平方米,冷库1间；加工厂房1栋，水利设施1件，电力设施1件。</t>
  </si>
  <si>
    <t>洱源县西山乡机制碳厂建设项目</t>
  </si>
  <si>
    <t>项目占地9.8亩。建设内容：机制碳加工厂房1180平方米、颗粒碳加工厂房461平方米、仓库430平方米，及配套附属设施。</t>
  </si>
  <si>
    <t>西山乡农贸交易市场建设项目</t>
  </si>
  <si>
    <t>项目占地面积4.88亩，建设内容：混凝土框架结构农贸市场1个（2层，建筑面积为2160平方米，设置摊位116处、货运电梯2架、公厕1座，停车位40个）。</t>
  </si>
  <si>
    <t>洱源县西山乡团结村养殖厩舍改造项目</t>
  </si>
  <si>
    <t>计划在核桃场、中村、松登等7个自然村新建养殖厩舍182栋3000平方米（一层、砖结构、每栋不低于30平方米）。</t>
  </si>
  <si>
    <t>洱源县西山乡民族团结进步示范乡建设项目</t>
  </si>
  <si>
    <t>1.天下小组C25道路硬化3100平方米、排水沟70米；2.柒树小组C25道路硬化4000平方米，涵洞27米；3.西山村柒树、天下小组梅果种植。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</si>
</sst>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);[Red]\(0.0000\)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177" fontId="1" fillId="0" borderId="4" xfId="0" applyNumberFormat="1" applyFont="1" applyFill="1" applyBorder="1" applyAlignment="1" applyProtection="1">
      <alignment horizontal="center" vertical="center" wrapText="1"/>
    </xf>
    <xf numFmtId="177" fontId="11" fillId="0" borderId="4" xfId="0" applyNumberFormat="1" applyFont="1" applyFill="1" applyBorder="1" applyAlignment="1" applyProtection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vertical="center" wrapText="1"/>
    </xf>
    <xf numFmtId="176" fontId="9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177" fontId="1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176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4" xfId="0" applyNumberFormat="1" applyFont="1" applyFill="1" applyBorder="1" applyAlignment="1" applyProtection="1">
      <alignment horizontal="left" vertical="center" wrapText="1"/>
    </xf>
    <xf numFmtId="176" fontId="1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31" fontId="1" fillId="0" borderId="0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F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3"/>
  <sheetViews>
    <sheetView tabSelected="1" workbookViewId="0">
      <pane ySplit="5" topLeftCell="A6" activePane="bottomLeft" state="frozen"/>
      <selection/>
      <selection pane="bottomLeft" activeCell="D13" sqref="D13"/>
    </sheetView>
  </sheetViews>
  <sheetFormatPr defaultColWidth="9" defaultRowHeight="14.25"/>
  <cols>
    <col min="1" max="1" width="4.75" style="5" customWidth="1"/>
    <col min="2" max="2" width="25.625" style="6" customWidth="1"/>
    <col min="3" max="3" width="8.25" style="6" customWidth="1"/>
    <col min="4" max="4" width="67.375" style="7" customWidth="1"/>
    <col min="5" max="5" width="5.625" style="7" customWidth="1"/>
    <col min="6" max="6" width="9.75" style="6" customWidth="1"/>
    <col min="7" max="7" width="9.375" style="6" customWidth="1"/>
    <col min="8" max="8" width="9.75" style="8" customWidth="1"/>
    <col min="9" max="9" width="11.125" style="6" customWidth="1"/>
    <col min="10" max="10" width="11.125" style="9" customWidth="1"/>
    <col min="11" max="11" width="11.75" style="10" customWidth="1"/>
  </cols>
  <sheetData>
    <row r="1" s="1" customFormat="1" ht="30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50"/>
    </row>
    <row r="2" s="1" customFormat="1" ht="20" customHeight="1" spans="1:11">
      <c r="A2" s="12" t="s">
        <v>1</v>
      </c>
      <c r="B2" s="12"/>
      <c r="C2" s="12"/>
      <c r="D2" s="12"/>
      <c r="F2" s="13"/>
      <c r="G2" s="13"/>
      <c r="I2" s="13"/>
      <c r="J2" s="51"/>
      <c r="K2" s="52"/>
    </row>
    <row r="3" s="1" customFormat="1" ht="30" customHeight="1" spans="1:1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5" t="s">
        <v>9</v>
      </c>
      <c r="I3" s="53"/>
      <c r="J3" s="53"/>
      <c r="K3" s="17" t="s">
        <v>10</v>
      </c>
    </row>
    <row r="4" s="1" customFormat="1" ht="43" customHeight="1" spans="1:11">
      <c r="A4" s="16"/>
      <c r="B4" s="16"/>
      <c r="C4" s="16"/>
      <c r="D4" s="16"/>
      <c r="E4" s="16"/>
      <c r="F4" s="16"/>
      <c r="G4" s="16"/>
      <c r="H4" s="17" t="s">
        <v>11</v>
      </c>
      <c r="I4" s="17" t="s">
        <v>12</v>
      </c>
      <c r="J4" s="17" t="s">
        <v>13</v>
      </c>
      <c r="K4" s="17"/>
    </row>
    <row r="5" s="1" customFormat="1" ht="24" customHeight="1" spans="1:11">
      <c r="A5" s="17"/>
      <c r="B5" s="17" t="s">
        <v>14</v>
      </c>
      <c r="C5" s="17"/>
      <c r="D5" s="18"/>
      <c r="E5" s="17"/>
      <c r="F5" s="19">
        <f>SUM(F6:F49)</f>
        <v>17853.46</v>
      </c>
      <c r="G5" s="19">
        <f>SUM(G6:G49)</f>
        <v>6942.17</v>
      </c>
      <c r="H5" s="19">
        <f>SUM(H6:H49)</f>
        <v>7422</v>
      </c>
      <c r="I5" s="19">
        <f>SUM(I6:I49)</f>
        <v>5920</v>
      </c>
      <c r="J5" s="19">
        <f>SUM(J6:J49)</f>
        <v>1502</v>
      </c>
      <c r="K5" s="54"/>
    </row>
    <row r="6" s="2" customFormat="1" ht="34" customHeight="1" spans="1:11">
      <c r="A6" s="20">
        <v>1</v>
      </c>
      <c r="B6" s="20" t="s">
        <v>15</v>
      </c>
      <c r="C6" s="20" t="s">
        <v>16</v>
      </c>
      <c r="D6" s="21" t="s">
        <v>17</v>
      </c>
      <c r="E6" s="22" t="s">
        <v>18</v>
      </c>
      <c r="F6" s="23">
        <v>400</v>
      </c>
      <c r="G6" s="23">
        <v>0</v>
      </c>
      <c r="H6" s="23">
        <f t="shared" ref="H6:H11" si="0">SUM(I6+J6)</f>
        <v>200</v>
      </c>
      <c r="I6" s="23">
        <v>200</v>
      </c>
      <c r="J6" s="23">
        <v>0</v>
      </c>
      <c r="K6" s="54"/>
    </row>
    <row r="7" s="2" customFormat="1" ht="34" customHeight="1" spans="1:11">
      <c r="A7" s="20">
        <v>2</v>
      </c>
      <c r="B7" s="24" t="s">
        <v>19</v>
      </c>
      <c r="C7" s="24" t="s">
        <v>20</v>
      </c>
      <c r="D7" s="25" t="s">
        <v>21</v>
      </c>
      <c r="E7" s="22" t="s">
        <v>18</v>
      </c>
      <c r="F7" s="26">
        <v>400</v>
      </c>
      <c r="G7" s="23">
        <v>0</v>
      </c>
      <c r="H7" s="23">
        <f t="shared" si="0"/>
        <v>200</v>
      </c>
      <c r="I7" s="23">
        <v>200</v>
      </c>
      <c r="J7" s="23">
        <v>0</v>
      </c>
      <c r="K7" s="54"/>
    </row>
    <row r="8" s="2" customFormat="1" ht="34" customHeight="1" spans="1:11">
      <c r="A8" s="20">
        <v>3</v>
      </c>
      <c r="B8" s="24" t="s">
        <v>22</v>
      </c>
      <c r="C8" s="24" t="s">
        <v>23</v>
      </c>
      <c r="D8" s="25" t="s">
        <v>24</v>
      </c>
      <c r="E8" s="22" t="s">
        <v>18</v>
      </c>
      <c r="F8" s="26">
        <v>6</v>
      </c>
      <c r="G8" s="23">
        <v>0</v>
      </c>
      <c r="H8" s="23">
        <f t="shared" si="0"/>
        <v>6</v>
      </c>
      <c r="I8" s="23">
        <v>0</v>
      </c>
      <c r="J8" s="23">
        <v>6</v>
      </c>
      <c r="K8" s="54"/>
    </row>
    <row r="9" s="2" customFormat="1" ht="34" customHeight="1" spans="1:11">
      <c r="A9" s="20">
        <v>4</v>
      </c>
      <c r="B9" s="24" t="s">
        <v>25</v>
      </c>
      <c r="C9" s="24" t="s">
        <v>23</v>
      </c>
      <c r="D9" s="25" t="s">
        <v>26</v>
      </c>
      <c r="E9" s="22" t="s">
        <v>18</v>
      </c>
      <c r="F9" s="26">
        <v>269.76</v>
      </c>
      <c r="G9" s="23">
        <v>0</v>
      </c>
      <c r="H9" s="23">
        <f t="shared" si="0"/>
        <v>249.76</v>
      </c>
      <c r="I9" s="23">
        <v>249.76</v>
      </c>
      <c r="J9" s="23">
        <v>0</v>
      </c>
      <c r="K9" s="54"/>
    </row>
    <row r="10" s="2" customFormat="1" ht="34" customHeight="1" spans="1:11">
      <c r="A10" s="20">
        <v>5</v>
      </c>
      <c r="B10" s="24" t="s">
        <v>27</v>
      </c>
      <c r="C10" s="24" t="s">
        <v>23</v>
      </c>
      <c r="D10" s="25" t="s">
        <v>28</v>
      </c>
      <c r="E10" s="22" t="s">
        <v>18</v>
      </c>
      <c r="F10" s="26">
        <v>300</v>
      </c>
      <c r="G10" s="23">
        <v>0</v>
      </c>
      <c r="H10" s="23">
        <f t="shared" si="0"/>
        <v>100</v>
      </c>
      <c r="I10" s="23">
        <v>100</v>
      </c>
      <c r="J10" s="23">
        <v>0</v>
      </c>
      <c r="K10" s="54"/>
    </row>
    <row r="11" s="2" customFormat="1" ht="34" customHeight="1" spans="1:11">
      <c r="A11" s="20">
        <v>6</v>
      </c>
      <c r="B11" s="24" t="s">
        <v>29</v>
      </c>
      <c r="C11" s="24" t="s">
        <v>30</v>
      </c>
      <c r="D11" s="21" t="s">
        <v>31</v>
      </c>
      <c r="E11" s="22" t="s">
        <v>18</v>
      </c>
      <c r="F11" s="23">
        <v>200</v>
      </c>
      <c r="G11" s="23">
        <v>0</v>
      </c>
      <c r="H11" s="23">
        <f t="shared" si="0"/>
        <v>100</v>
      </c>
      <c r="I11" s="23">
        <v>0</v>
      </c>
      <c r="J11" s="23">
        <v>100</v>
      </c>
      <c r="K11" s="54"/>
    </row>
    <row r="12" s="2" customFormat="1" ht="34" customHeight="1" spans="1:11">
      <c r="A12" s="20">
        <v>7</v>
      </c>
      <c r="B12" s="27" t="s">
        <v>32</v>
      </c>
      <c r="C12" s="27" t="s">
        <v>16</v>
      </c>
      <c r="D12" s="28" t="s">
        <v>33</v>
      </c>
      <c r="E12" s="22" t="s">
        <v>18</v>
      </c>
      <c r="F12" s="23">
        <v>170</v>
      </c>
      <c r="G12" s="23">
        <v>0</v>
      </c>
      <c r="H12" s="23">
        <f>I12+J12</f>
        <v>170</v>
      </c>
      <c r="I12" s="23">
        <v>170</v>
      </c>
      <c r="J12" s="23">
        <v>0</v>
      </c>
      <c r="K12" s="54"/>
    </row>
    <row r="13" s="2" customFormat="1" ht="34" customHeight="1" spans="1:11">
      <c r="A13" s="20">
        <v>8</v>
      </c>
      <c r="B13" s="29" t="s">
        <v>34</v>
      </c>
      <c r="C13" s="27" t="s">
        <v>16</v>
      </c>
      <c r="D13" s="28" t="s">
        <v>35</v>
      </c>
      <c r="E13" s="22" t="s">
        <v>18</v>
      </c>
      <c r="F13" s="23">
        <v>320</v>
      </c>
      <c r="G13" s="23">
        <v>0</v>
      </c>
      <c r="H13" s="23">
        <f>I13+J13</f>
        <v>100</v>
      </c>
      <c r="I13" s="23">
        <v>100</v>
      </c>
      <c r="J13" s="23">
        <v>0</v>
      </c>
      <c r="K13" s="54"/>
    </row>
    <row r="14" s="2" customFormat="1" ht="34" customHeight="1" spans="1:11">
      <c r="A14" s="20">
        <v>9</v>
      </c>
      <c r="B14" s="29" t="s">
        <v>36</v>
      </c>
      <c r="C14" s="29" t="s">
        <v>37</v>
      </c>
      <c r="D14" s="30" t="s">
        <v>38</v>
      </c>
      <c r="E14" s="22" t="s">
        <v>18</v>
      </c>
      <c r="F14" s="23">
        <v>50</v>
      </c>
      <c r="G14" s="23">
        <v>0</v>
      </c>
      <c r="H14" s="23">
        <f>I14+J14</f>
        <v>50</v>
      </c>
      <c r="I14" s="23">
        <v>50</v>
      </c>
      <c r="J14" s="23">
        <v>0</v>
      </c>
      <c r="K14" s="54"/>
    </row>
    <row r="15" s="2" customFormat="1" ht="34" customHeight="1" spans="1:11">
      <c r="A15" s="20">
        <v>10</v>
      </c>
      <c r="B15" s="27" t="s">
        <v>39</v>
      </c>
      <c r="C15" s="29" t="s">
        <v>16</v>
      </c>
      <c r="D15" s="30" t="s">
        <v>40</v>
      </c>
      <c r="E15" s="22" t="s">
        <v>18</v>
      </c>
      <c r="F15" s="23">
        <v>20</v>
      </c>
      <c r="G15" s="23">
        <v>0</v>
      </c>
      <c r="H15" s="23">
        <f>I15+J15</f>
        <v>20</v>
      </c>
      <c r="I15" s="23">
        <v>20</v>
      </c>
      <c r="J15" s="23">
        <v>0</v>
      </c>
      <c r="K15" s="54"/>
    </row>
    <row r="16" s="2" customFormat="1" ht="34" customHeight="1" spans="1:11">
      <c r="A16" s="20">
        <v>11</v>
      </c>
      <c r="B16" s="27" t="s">
        <v>41</v>
      </c>
      <c r="C16" s="29" t="s">
        <v>37</v>
      </c>
      <c r="D16" s="30" t="s">
        <v>42</v>
      </c>
      <c r="E16" s="22" t="s">
        <v>18</v>
      </c>
      <c r="F16" s="23">
        <v>40</v>
      </c>
      <c r="G16" s="23">
        <v>0</v>
      </c>
      <c r="H16" s="23">
        <f>I16+J16</f>
        <v>40</v>
      </c>
      <c r="I16" s="23">
        <v>40</v>
      </c>
      <c r="J16" s="23">
        <v>0</v>
      </c>
      <c r="K16" s="54"/>
    </row>
    <row r="17" s="2" customFormat="1" ht="34" customHeight="1" spans="1:11">
      <c r="A17" s="20">
        <v>12</v>
      </c>
      <c r="B17" s="24" t="s">
        <v>43</v>
      </c>
      <c r="C17" s="24" t="s">
        <v>16</v>
      </c>
      <c r="D17" s="25" t="s">
        <v>44</v>
      </c>
      <c r="E17" s="22" t="s">
        <v>45</v>
      </c>
      <c r="F17" s="26">
        <v>500</v>
      </c>
      <c r="G17" s="23">
        <v>478.15</v>
      </c>
      <c r="H17" s="23">
        <f t="shared" ref="H17:H24" si="1">SUM(I17+J17)</f>
        <v>44.61</v>
      </c>
      <c r="I17" s="23">
        <v>0</v>
      </c>
      <c r="J17" s="23">
        <v>44.61</v>
      </c>
      <c r="K17" s="54"/>
    </row>
    <row r="18" s="2" customFormat="1" ht="34" customHeight="1" spans="1:11">
      <c r="A18" s="20">
        <v>13</v>
      </c>
      <c r="B18" s="31" t="s">
        <v>46</v>
      </c>
      <c r="C18" s="24" t="s">
        <v>16</v>
      </c>
      <c r="D18" s="32" t="s">
        <v>47</v>
      </c>
      <c r="E18" s="33" t="s">
        <v>18</v>
      </c>
      <c r="F18" s="34">
        <v>280</v>
      </c>
      <c r="G18" s="23">
        <v>0</v>
      </c>
      <c r="H18" s="23">
        <f t="shared" si="1"/>
        <v>280</v>
      </c>
      <c r="I18" s="23">
        <v>280</v>
      </c>
      <c r="J18" s="23">
        <v>0</v>
      </c>
      <c r="K18" s="55"/>
    </row>
    <row r="19" s="2" customFormat="1" ht="34" customHeight="1" spans="1:11">
      <c r="A19" s="20">
        <v>14</v>
      </c>
      <c r="B19" s="35" t="s">
        <v>48</v>
      </c>
      <c r="C19" s="35" t="s">
        <v>37</v>
      </c>
      <c r="D19" s="36" t="s">
        <v>49</v>
      </c>
      <c r="E19" s="34" t="s">
        <v>18</v>
      </c>
      <c r="F19" s="34">
        <v>141.29</v>
      </c>
      <c r="G19" s="23">
        <v>0</v>
      </c>
      <c r="H19" s="23">
        <f t="shared" si="1"/>
        <v>141.29</v>
      </c>
      <c r="I19" s="23">
        <v>60</v>
      </c>
      <c r="J19" s="23">
        <v>81.29</v>
      </c>
      <c r="K19" s="56"/>
    </row>
    <row r="20" s="2" customFormat="1" ht="34" customHeight="1" spans="1:11">
      <c r="A20" s="20">
        <v>15</v>
      </c>
      <c r="B20" s="35" t="s">
        <v>50</v>
      </c>
      <c r="C20" s="35" t="s">
        <v>37</v>
      </c>
      <c r="D20" s="36" t="s">
        <v>51</v>
      </c>
      <c r="E20" s="34" t="s">
        <v>45</v>
      </c>
      <c r="F20" s="34">
        <v>100</v>
      </c>
      <c r="G20" s="23">
        <v>75.44</v>
      </c>
      <c r="H20" s="23">
        <f t="shared" si="1"/>
        <v>24.56</v>
      </c>
      <c r="I20" s="23">
        <v>0</v>
      </c>
      <c r="J20" s="23">
        <v>24.56</v>
      </c>
      <c r="K20" s="56"/>
    </row>
    <row r="21" s="2" customFormat="1" ht="41" customHeight="1" spans="1:11">
      <c r="A21" s="20">
        <v>16</v>
      </c>
      <c r="B21" s="31" t="s">
        <v>52</v>
      </c>
      <c r="C21" s="31" t="s">
        <v>16</v>
      </c>
      <c r="D21" s="21" t="s">
        <v>53</v>
      </c>
      <c r="E21" s="34" t="s">
        <v>18</v>
      </c>
      <c r="F21" s="34">
        <v>760</v>
      </c>
      <c r="G21" s="37">
        <v>0</v>
      </c>
      <c r="H21" s="23">
        <f t="shared" si="1"/>
        <v>228</v>
      </c>
      <c r="I21" s="23">
        <f>F21*0.3</f>
        <v>228</v>
      </c>
      <c r="J21" s="23">
        <v>0</v>
      </c>
      <c r="K21" s="56"/>
    </row>
    <row r="22" s="2" customFormat="1" ht="58" customHeight="1" spans="1:11">
      <c r="A22" s="20">
        <v>17</v>
      </c>
      <c r="B22" s="20" t="s">
        <v>54</v>
      </c>
      <c r="C22" s="31" t="s">
        <v>16</v>
      </c>
      <c r="D22" s="21" t="s">
        <v>55</v>
      </c>
      <c r="E22" s="33" t="s">
        <v>45</v>
      </c>
      <c r="F22" s="26">
        <v>949</v>
      </c>
      <c r="G22" s="26">
        <v>100</v>
      </c>
      <c r="H22" s="23">
        <f t="shared" si="1"/>
        <v>236.94</v>
      </c>
      <c r="I22" s="26">
        <v>0</v>
      </c>
      <c r="J22" s="23">
        <v>236.94</v>
      </c>
      <c r="K22" s="54"/>
    </row>
    <row r="23" s="2" customFormat="1" ht="34" customHeight="1" spans="1:11">
      <c r="A23" s="20">
        <v>18</v>
      </c>
      <c r="B23" s="31" t="s">
        <v>56</v>
      </c>
      <c r="C23" s="31" t="s">
        <v>37</v>
      </c>
      <c r="D23" s="38" t="s">
        <v>57</v>
      </c>
      <c r="E23" s="33" t="s">
        <v>18</v>
      </c>
      <c r="F23" s="34">
        <v>120</v>
      </c>
      <c r="G23" s="37">
        <v>0</v>
      </c>
      <c r="H23" s="23">
        <f t="shared" si="1"/>
        <v>45.78</v>
      </c>
      <c r="I23" s="23">
        <v>45.78</v>
      </c>
      <c r="J23" s="23">
        <v>0</v>
      </c>
      <c r="K23" s="54"/>
    </row>
    <row r="24" s="2" customFormat="1" ht="34" customHeight="1" spans="1:11">
      <c r="A24" s="20">
        <v>19</v>
      </c>
      <c r="B24" s="35" t="s">
        <v>58</v>
      </c>
      <c r="C24" s="35" t="s">
        <v>16</v>
      </c>
      <c r="D24" s="36" t="s">
        <v>59</v>
      </c>
      <c r="E24" s="34" t="s">
        <v>18</v>
      </c>
      <c r="F24" s="34">
        <v>1000</v>
      </c>
      <c r="G24" s="23">
        <v>0</v>
      </c>
      <c r="H24" s="23">
        <f t="shared" si="1"/>
        <v>1000</v>
      </c>
      <c r="I24" s="23">
        <v>1000</v>
      </c>
      <c r="J24" s="23">
        <v>0</v>
      </c>
      <c r="K24" s="56"/>
    </row>
    <row r="25" s="2" customFormat="1" ht="48" customHeight="1" spans="1:11">
      <c r="A25" s="20">
        <v>20</v>
      </c>
      <c r="B25" s="24" t="s">
        <v>60</v>
      </c>
      <c r="C25" s="24" t="s">
        <v>37</v>
      </c>
      <c r="D25" s="25" t="s">
        <v>61</v>
      </c>
      <c r="E25" s="22" t="s">
        <v>45</v>
      </c>
      <c r="F25" s="26">
        <v>500</v>
      </c>
      <c r="G25" s="23">
        <v>300</v>
      </c>
      <c r="H25" s="23">
        <f t="shared" ref="H25:H43" si="2">SUM(I25+J25)</f>
        <v>200</v>
      </c>
      <c r="I25" s="23">
        <v>200</v>
      </c>
      <c r="J25" s="23">
        <v>0</v>
      </c>
      <c r="K25" s="54"/>
    </row>
    <row r="26" s="2" customFormat="1" ht="34" customHeight="1" spans="1:11">
      <c r="A26" s="20">
        <v>21</v>
      </c>
      <c r="B26" s="20" t="s">
        <v>62</v>
      </c>
      <c r="C26" s="20" t="s">
        <v>16</v>
      </c>
      <c r="D26" s="21" t="s">
        <v>63</v>
      </c>
      <c r="E26" s="33" t="s">
        <v>45</v>
      </c>
      <c r="F26" s="26">
        <v>120</v>
      </c>
      <c r="G26" s="26">
        <v>92.4</v>
      </c>
      <c r="H26" s="23">
        <f t="shared" si="2"/>
        <v>27.6</v>
      </c>
      <c r="I26" s="26">
        <v>0</v>
      </c>
      <c r="J26" s="23">
        <v>27.6</v>
      </c>
      <c r="K26" s="54"/>
    </row>
    <row r="27" s="2" customFormat="1" ht="43" customHeight="1" spans="1:11">
      <c r="A27" s="20">
        <v>22</v>
      </c>
      <c r="B27" s="20" t="s">
        <v>64</v>
      </c>
      <c r="C27" s="20" t="s">
        <v>16</v>
      </c>
      <c r="D27" s="21" t="s">
        <v>65</v>
      </c>
      <c r="E27" s="33" t="s">
        <v>45</v>
      </c>
      <c r="F27" s="26">
        <v>820</v>
      </c>
      <c r="G27" s="26">
        <v>538</v>
      </c>
      <c r="H27" s="23">
        <f t="shared" si="2"/>
        <v>282</v>
      </c>
      <c r="I27" s="26">
        <v>0</v>
      </c>
      <c r="J27" s="23">
        <v>282</v>
      </c>
      <c r="K27" s="54"/>
    </row>
    <row r="28" s="2" customFormat="1" ht="58" customHeight="1" spans="1:11">
      <c r="A28" s="20">
        <v>23</v>
      </c>
      <c r="B28" s="20" t="s">
        <v>66</v>
      </c>
      <c r="C28" s="20" t="s">
        <v>16</v>
      </c>
      <c r="D28" s="21" t="s">
        <v>67</v>
      </c>
      <c r="E28" s="33" t="s">
        <v>45</v>
      </c>
      <c r="F28" s="26">
        <v>581</v>
      </c>
      <c r="G28" s="26">
        <v>570.8</v>
      </c>
      <c r="H28" s="23">
        <f t="shared" si="2"/>
        <v>22.84</v>
      </c>
      <c r="I28" s="26">
        <v>0</v>
      </c>
      <c r="J28" s="23">
        <v>22.84</v>
      </c>
      <c r="K28" s="54"/>
    </row>
    <row r="29" s="2" customFormat="1" ht="34" customHeight="1" spans="1:11">
      <c r="A29" s="20">
        <v>24</v>
      </c>
      <c r="B29" s="20" t="s">
        <v>68</v>
      </c>
      <c r="C29" s="20" t="s">
        <v>37</v>
      </c>
      <c r="D29" s="21" t="s">
        <v>69</v>
      </c>
      <c r="E29" s="33" t="s">
        <v>45</v>
      </c>
      <c r="F29" s="26">
        <v>376</v>
      </c>
      <c r="G29" s="26">
        <v>225</v>
      </c>
      <c r="H29" s="23">
        <f t="shared" si="2"/>
        <v>151</v>
      </c>
      <c r="I29" s="26">
        <v>0</v>
      </c>
      <c r="J29" s="23">
        <v>151</v>
      </c>
      <c r="K29" s="54"/>
    </row>
    <row r="30" s="2" customFormat="1" ht="45" customHeight="1" spans="1:11">
      <c r="A30" s="20">
        <v>25</v>
      </c>
      <c r="B30" s="20" t="s">
        <v>70</v>
      </c>
      <c r="C30" s="20" t="s">
        <v>37</v>
      </c>
      <c r="D30" s="30" t="s">
        <v>71</v>
      </c>
      <c r="E30" s="33" t="s">
        <v>18</v>
      </c>
      <c r="F30" s="26">
        <v>500</v>
      </c>
      <c r="G30" s="26">
        <v>0</v>
      </c>
      <c r="H30" s="23">
        <f t="shared" si="2"/>
        <v>150</v>
      </c>
      <c r="I30" s="23">
        <f>F30*0.3</f>
        <v>150</v>
      </c>
      <c r="J30" s="23">
        <v>0</v>
      </c>
      <c r="K30" s="55"/>
    </row>
    <row r="31" s="2" customFormat="1" ht="49" customHeight="1" spans="1:11">
      <c r="A31" s="20">
        <v>26</v>
      </c>
      <c r="B31" s="31" t="s">
        <v>72</v>
      </c>
      <c r="C31" s="31" t="s">
        <v>16</v>
      </c>
      <c r="D31" s="39" t="s">
        <v>73</v>
      </c>
      <c r="E31" s="33" t="s">
        <v>45</v>
      </c>
      <c r="F31" s="23">
        <v>851.17</v>
      </c>
      <c r="G31" s="23">
        <v>426.32</v>
      </c>
      <c r="H31" s="23">
        <f t="shared" si="2"/>
        <v>424.85</v>
      </c>
      <c r="I31" s="23">
        <f>F31-G31</f>
        <v>424.85</v>
      </c>
      <c r="J31" s="23">
        <v>0</v>
      </c>
      <c r="K31" s="54"/>
    </row>
    <row r="32" s="2" customFormat="1" ht="34" customHeight="1" spans="1:11">
      <c r="A32" s="20">
        <v>27</v>
      </c>
      <c r="B32" s="20" t="s">
        <v>74</v>
      </c>
      <c r="C32" s="20" t="s">
        <v>37</v>
      </c>
      <c r="D32" s="21" t="s">
        <v>75</v>
      </c>
      <c r="E32" s="33" t="s">
        <v>45</v>
      </c>
      <c r="F32" s="26">
        <v>200</v>
      </c>
      <c r="G32" s="26">
        <v>200</v>
      </c>
      <c r="H32" s="23">
        <f t="shared" si="2"/>
        <v>17.4</v>
      </c>
      <c r="I32" s="26">
        <v>0</v>
      </c>
      <c r="J32" s="23">
        <v>17.4</v>
      </c>
      <c r="K32" s="54"/>
    </row>
    <row r="33" s="2" customFormat="1" ht="34" customHeight="1" spans="1:11">
      <c r="A33" s="20">
        <v>28</v>
      </c>
      <c r="B33" s="35" t="s">
        <v>76</v>
      </c>
      <c r="C33" s="20" t="s">
        <v>37</v>
      </c>
      <c r="D33" s="36" t="s">
        <v>77</v>
      </c>
      <c r="E33" s="34" t="s">
        <v>18</v>
      </c>
      <c r="F33" s="34">
        <v>200</v>
      </c>
      <c r="G33" s="37">
        <v>0</v>
      </c>
      <c r="H33" s="23">
        <f t="shared" si="2"/>
        <v>70</v>
      </c>
      <c r="I33" s="23">
        <v>70</v>
      </c>
      <c r="J33" s="23">
        <v>0</v>
      </c>
      <c r="K33" s="56"/>
    </row>
    <row r="34" s="2" customFormat="1" ht="34" customHeight="1" spans="1:11">
      <c r="A34" s="20">
        <v>29</v>
      </c>
      <c r="B34" s="20" t="s">
        <v>78</v>
      </c>
      <c r="C34" s="20" t="s">
        <v>16</v>
      </c>
      <c r="D34" s="21" t="s">
        <v>79</v>
      </c>
      <c r="E34" s="33" t="s">
        <v>45</v>
      </c>
      <c r="F34" s="26">
        <v>392.28</v>
      </c>
      <c r="G34" s="26">
        <v>270.71</v>
      </c>
      <c r="H34" s="23">
        <f t="shared" si="2"/>
        <v>127.92</v>
      </c>
      <c r="I34" s="26">
        <v>0</v>
      </c>
      <c r="J34" s="23">
        <v>127.92</v>
      </c>
      <c r="K34" s="54"/>
    </row>
    <row r="35" s="2" customFormat="1" ht="34" customHeight="1" spans="1:11">
      <c r="A35" s="20">
        <v>30</v>
      </c>
      <c r="B35" s="31" t="s">
        <v>80</v>
      </c>
      <c r="C35" s="20" t="s">
        <v>16</v>
      </c>
      <c r="D35" s="40" t="s">
        <v>81</v>
      </c>
      <c r="E35" s="33" t="s">
        <v>18</v>
      </c>
      <c r="F35" s="37">
        <v>280</v>
      </c>
      <c r="G35" s="37">
        <v>0</v>
      </c>
      <c r="H35" s="23">
        <f t="shared" si="2"/>
        <v>280</v>
      </c>
      <c r="I35" s="23">
        <v>280</v>
      </c>
      <c r="J35" s="23">
        <v>0</v>
      </c>
      <c r="K35" s="55"/>
    </row>
    <row r="36" s="2" customFormat="1" ht="34" customHeight="1" spans="1:11">
      <c r="A36" s="20">
        <v>31</v>
      </c>
      <c r="B36" s="31" t="s">
        <v>82</v>
      </c>
      <c r="C36" s="31" t="s">
        <v>37</v>
      </c>
      <c r="D36" s="38" t="s">
        <v>83</v>
      </c>
      <c r="E36" s="33" t="s">
        <v>18</v>
      </c>
      <c r="F36" s="34">
        <v>200</v>
      </c>
      <c r="G36" s="23">
        <v>0</v>
      </c>
      <c r="H36" s="23">
        <f t="shared" si="2"/>
        <v>114.71</v>
      </c>
      <c r="I36" s="23">
        <v>70</v>
      </c>
      <c r="J36" s="23">
        <v>44.71</v>
      </c>
      <c r="K36" s="55"/>
    </row>
    <row r="37" s="2" customFormat="1" ht="34" customHeight="1" spans="1:11">
      <c r="A37" s="20">
        <v>32</v>
      </c>
      <c r="B37" s="20" t="s">
        <v>84</v>
      </c>
      <c r="C37" s="20" t="s">
        <v>16</v>
      </c>
      <c r="D37" s="21" t="s">
        <v>85</v>
      </c>
      <c r="E37" s="33" t="s">
        <v>45</v>
      </c>
      <c r="F37" s="26">
        <v>650</v>
      </c>
      <c r="G37" s="26">
        <v>600</v>
      </c>
      <c r="H37" s="23">
        <f t="shared" si="2"/>
        <v>42.67</v>
      </c>
      <c r="I37" s="26">
        <v>0</v>
      </c>
      <c r="J37" s="23">
        <v>42.67</v>
      </c>
      <c r="K37" s="54"/>
    </row>
    <row r="38" s="2" customFormat="1" ht="34" customHeight="1" spans="1:11">
      <c r="A38" s="20">
        <v>33</v>
      </c>
      <c r="B38" s="20" t="s">
        <v>86</v>
      </c>
      <c r="C38" s="20" t="s">
        <v>16</v>
      </c>
      <c r="D38" s="21" t="s">
        <v>87</v>
      </c>
      <c r="E38" s="33" t="s">
        <v>45</v>
      </c>
      <c r="F38" s="26">
        <v>350</v>
      </c>
      <c r="G38" s="26">
        <v>270</v>
      </c>
      <c r="H38" s="23">
        <f t="shared" si="2"/>
        <v>82.46</v>
      </c>
      <c r="I38" s="26">
        <v>0</v>
      </c>
      <c r="J38" s="23">
        <v>82.46</v>
      </c>
      <c r="K38" s="54"/>
    </row>
    <row r="39" s="2" customFormat="1" ht="42" customHeight="1" spans="1:11">
      <c r="A39" s="20">
        <v>34</v>
      </c>
      <c r="B39" s="20" t="s">
        <v>88</v>
      </c>
      <c r="C39" s="20" t="s">
        <v>16</v>
      </c>
      <c r="D39" s="21" t="s">
        <v>89</v>
      </c>
      <c r="E39" s="33" t="s">
        <v>45</v>
      </c>
      <c r="F39" s="26">
        <v>510</v>
      </c>
      <c r="G39" s="26">
        <v>156.3</v>
      </c>
      <c r="H39" s="23">
        <f t="shared" si="2"/>
        <v>353.7</v>
      </c>
      <c r="I39" s="23">
        <f>F39-G39</f>
        <v>353.7</v>
      </c>
      <c r="J39" s="23">
        <v>0</v>
      </c>
      <c r="K39" s="54"/>
    </row>
    <row r="40" s="2" customFormat="1" ht="40" customHeight="1" spans="1:11">
      <c r="A40" s="20">
        <v>35</v>
      </c>
      <c r="B40" s="20" t="s">
        <v>90</v>
      </c>
      <c r="C40" s="20" t="s">
        <v>37</v>
      </c>
      <c r="D40" s="21" t="s">
        <v>91</v>
      </c>
      <c r="E40" s="34" t="s">
        <v>18</v>
      </c>
      <c r="F40" s="34">
        <v>200</v>
      </c>
      <c r="G40" s="37">
        <v>0</v>
      </c>
      <c r="H40" s="23">
        <f t="shared" si="2"/>
        <v>70</v>
      </c>
      <c r="I40" s="23">
        <v>70</v>
      </c>
      <c r="J40" s="23">
        <v>0</v>
      </c>
      <c r="K40" s="56"/>
    </row>
    <row r="41" s="2" customFormat="1" ht="34" customHeight="1" spans="1:11">
      <c r="A41" s="20">
        <v>36</v>
      </c>
      <c r="B41" s="41" t="s">
        <v>92</v>
      </c>
      <c r="C41" s="41" t="s">
        <v>16</v>
      </c>
      <c r="D41" s="42" t="s">
        <v>93</v>
      </c>
      <c r="E41" s="33" t="s">
        <v>18</v>
      </c>
      <c r="F41" s="34">
        <v>280</v>
      </c>
      <c r="G41" s="23">
        <v>0</v>
      </c>
      <c r="H41" s="23">
        <f t="shared" si="2"/>
        <v>280</v>
      </c>
      <c r="I41" s="23">
        <v>280</v>
      </c>
      <c r="J41" s="23">
        <v>0</v>
      </c>
      <c r="K41" s="55"/>
    </row>
    <row r="42" s="2" customFormat="1" ht="36" customHeight="1" spans="1:11">
      <c r="A42" s="20">
        <v>37</v>
      </c>
      <c r="B42" s="43" t="s">
        <v>94</v>
      </c>
      <c r="C42" s="43" t="s">
        <v>16</v>
      </c>
      <c r="D42" s="44" t="s">
        <v>95</v>
      </c>
      <c r="E42" s="33" t="s">
        <v>18</v>
      </c>
      <c r="F42" s="34">
        <v>500</v>
      </c>
      <c r="G42" s="37">
        <v>0</v>
      </c>
      <c r="H42" s="23">
        <f t="shared" si="2"/>
        <v>160</v>
      </c>
      <c r="I42" s="23">
        <v>160</v>
      </c>
      <c r="J42" s="23">
        <v>0</v>
      </c>
      <c r="K42" s="55"/>
    </row>
    <row r="43" s="2" customFormat="1" ht="43" customHeight="1" spans="1:11">
      <c r="A43" s="20">
        <v>38</v>
      </c>
      <c r="B43" s="20" t="s">
        <v>96</v>
      </c>
      <c r="C43" s="20" t="s">
        <v>16</v>
      </c>
      <c r="D43" s="21" t="s">
        <v>97</v>
      </c>
      <c r="E43" s="33" t="s">
        <v>45</v>
      </c>
      <c r="F43" s="26">
        <v>800</v>
      </c>
      <c r="G43" s="26">
        <v>640</v>
      </c>
      <c r="H43" s="23">
        <f t="shared" si="2"/>
        <v>160</v>
      </c>
      <c r="I43" s="26">
        <v>0</v>
      </c>
      <c r="J43" s="23">
        <v>160</v>
      </c>
      <c r="K43" s="54"/>
    </row>
    <row r="44" s="2" customFormat="1" ht="43" customHeight="1" spans="1:11">
      <c r="A44" s="20">
        <v>39</v>
      </c>
      <c r="B44" s="20" t="s">
        <v>98</v>
      </c>
      <c r="C44" s="20" t="s">
        <v>37</v>
      </c>
      <c r="D44" s="21" t="s">
        <v>99</v>
      </c>
      <c r="E44" s="33" t="s">
        <v>45</v>
      </c>
      <c r="F44" s="45">
        <v>746.96</v>
      </c>
      <c r="G44" s="26">
        <v>445</v>
      </c>
      <c r="H44" s="23">
        <f>SUM(I44:J44)</f>
        <v>301.96</v>
      </c>
      <c r="I44" s="23">
        <v>301.96</v>
      </c>
      <c r="J44" s="23">
        <v>0</v>
      </c>
      <c r="K44" s="54"/>
    </row>
    <row r="45" s="3" customFormat="1" ht="39" customHeight="1" spans="1:11">
      <c r="A45" s="20">
        <v>40</v>
      </c>
      <c r="B45" s="35" t="s">
        <v>100</v>
      </c>
      <c r="C45" s="35" t="s">
        <v>16</v>
      </c>
      <c r="D45" s="21" t="s">
        <v>101</v>
      </c>
      <c r="E45" s="33" t="s">
        <v>45</v>
      </c>
      <c r="F45" s="26">
        <v>600</v>
      </c>
      <c r="G45" s="26">
        <v>360</v>
      </c>
      <c r="H45" s="23">
        <f>SUM(I45+J45)</f>
        <v>240</v>
      </c>
      <c r="I45" s="23">
        <f>F45-G45</f>
        <v>240</v>
      </c>
      <c r="J45" s="23">
        <v>0</v>
      </c>
      <c r="K45" s="57"/>
    </row>
    <row r="46" s="3" customFormat="1" ht="39" customHeight="1" spans="1:11">
      <c r="A46" s="20">
        <v>41</v>
      </c>
      <c r="B46" s="35" t="s">
        <v>102</v>
      </c>
      <c r="C46" s="35" t="s">
        <v>16</v>
      </c>
      <c r="D46" s="21" t="s">
        <v>103</v>
      </c>
      <c r="E46" s="33" t="s">
        <v>45</v>
      </c>
      <c r="F46" s="26">
        <v>520</v>
      </c>
      <c r="G46" s="26">
        <v>212</v>
      </c>
      <c r="H46" s="23">
        <f>SUM(I46+J46)</f>
        <v>308</v>
      </c>
      <c r="I46" s="23">
        <f>F46-G46</f>
        <v>308</v>
      </c>
      <c r="J46" s="23">
        <v>0</v>
      </c>
      <c r="K46" s="57"/>
    </row>
    <row r="47" s="3" customFormat="1" ht="39" customHeight="1" spans="1:11">
      <c r="A47" s="20">
        <v>42</v>
      </c>
      <c r="B47" s="20" t="s">
        <v>104</v>
      </c>
      <c r="C47" s="35" t="s">
        <v>16</v>
      </c>
      <c r="D47" s="21" t="s">
        <v>105</v>
      </c>
      <c r="E47" s="33" t="s">
        <v>45</v>
      </c>
      <c r="F47" s="26">
        <v>650</v>
      </c>
      <c r="G47" s="26">
        <v>600</v>
      </c>
      <c r="H47" s="23">
        <f>SUM(I47+J47)</f>
        <v>50</v>
      </c>
      <c r="I47" s="26">
        <v>0</v>
      </c>
      <c r="J47" s="23">
        <v>50</v>
      </c>
      <c r="K47" s="54"/>
    </row>
    <row r="48" s="3" customFormat="1" ht="39" customHeight="1" spans="1:11">
      <c r="A48" s="20">
        <v>43</v>
      </c>
      <c r="B48" s="43" t="s">
        <v>106</v>
      </c>
      <c r="C48" s="35" t="s">
        <v>16</v>
      </c>
      <c r="D48" s="44" t="s">
        <v>107</v>
      </c>
      <c r="E48" s="34" t="s">
        <v>18</v>
      </c>
      <c r="F48" s="34">
        <v>500</v>
      </c>
      <c r="G48" s="23">
        <v>0</v>
      </c>
      <c r="H48" s="23">
        <f>SUM(I48+J48)</f>
        <v>150</v>
      </c>
      <c r="I48" s="23">
        <f>F48*0.3</f>
        <v>150</v>
      </c>
      <c r="J48" s="23">
        <v>0</v>
      </c>
      <c r="K48" s="56"/>
    </row>
    <row r="49" s="3" customFormat="1" ht="39" customHeight="1" spans="1:11">
      <c r="A49" s="20">
        <v>44</v>
      </c>
      <c r="B49" s="41" t="s">
        <v>108</v>
      </c>
      <c r="C49" s="35" t="s">
        <v>16</v>
      </c>
      <c r="D49" s="46" t="s">
        <v>109</v>
      </c>
      <c r="E49" s="33" t="s">
        <v>45</v>
      </c>
      <c r="F49" s="26">
        <v>500</v>
      </c>
      <c r="G49" s="26">
        <v>382.05</v>
      </c>
      <c r="H49" s="23">
        <f>SUM(I49+J49)</f>
        <v>117.95</v>
      </c>
      <c r="I49" s="23">
        <f>F49-G49</f>
        <v>117.95</v>
      </c>
      <c r="J49" s="23">
        <v>0</v>
      </c>
      <c r="K49" s="54"/>
    </row>
    <row r="50" s="4" customFormat="1" ht="29" customHeight="1" spans="1:11">
      <c r="A50" s="47"/>
      <c r="B50" s="48"/>
      <c r="C50" s="48"/>
      <c r="F50" s="49"/>
      <c r="G50" s="49"/>
      <c r="I50" s="49"/>
      <c r="J50" s="6"/>
      <c r="K50" s="49"/>
    </row>
    <row r="51" ht="23" customHeight="1"/>
    <row r="52" ht="23" customHeight="1"/>
    <row r="53" ht="23" customHeight="1"/>
  </sheetData>
  <autoFilter ref="A4:K49">
    <extLst/>
  </autoFilter>
  <mergeCells count="11">
    <mergeCell ref="A1:K1"/>
    <mergeCell ref="A2:D2"/>
    <mergeCell ref="H3:J3"/>
    <mergeCell ref="A3:A4"/>
    <mergeCell ref="B3:B4"/>
    <mergeCell ref="C3:C4"/>
    <mergeCell ref="D3:D4"/>
    <mergeCell ref="E3:E4"/>
    <mergeCell ref="F3:F4"/>
    <mergeCell ref="G3:G4"/>
    <mergeCell ref="K3:K4"/>
  </mergeCells>
  <pageMargins left="0.747916666666667" right="0.66875" top="0.826388888888889" bottom="0.590277777777778" header="0.5" footer="0.354166666666667"/>
  <pageSetup paperSize="9" scale="7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大理州洱源县党政机关单位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yxm</cp:lastModifiedBy>
  <dcterms:created xsi:type="dcterms:W3CDTF">2021-08-21T00:07:00Z</dcterms:created>
  <dcterms:modified xsi:type="dcterms:W3CDTF">2025-03-27T02:39:51Z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FED2EBE432A74C209DEAF16A435FFCA8</vt:lpwstr>
  </property>
</Properties>
</file>