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200" tabRatio="913" firstSheet="8" activeTab="12"/>
  </bookViews>
  <sheets>
    <sheet name="封面" sheetId="48" r:id="rId1"/>
    <sheet name="目录" sheetId="51" r:id="rId2"/>
    <sheet name="表一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03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" sheetId="35" r:id="rId11"/>
    <sheet name="表十 政府性基金预算支出预算表" sheetId="38" r:id="rId12"/>
    <sheet name="表十一 部门政府采购预算表" sheetId="39" r:id="rId13"/>
    <sheet name="表十二 部门政府购买服务预算表" sheetId="43" r:id="rId14"/>
    <sheet name="表十三 对下转移支付预算表" sheetId="41" r:id="rId15"/>
    <sheet name="表十四 对下转移支付绩效目标表" sheetId="42" r:id="rId16"/>
    <sheet name="表十五 新增资产配置表" sheetId="44" r:id="rId17"/>
    <sheet name="表十六 上级补助项目支出预算表" sheetId="52" r:id="rId18"/>
    <sheet name="表十七 部门项目中期规划预算表" sheetId="53" r:id="rId19"/>
  </sheets>
  <definedNames>
    <definedName name="_xlnm._FilterDatabase" localSheetId="5" hidden="1">'表四 财政拨款收支预算总表'!$A$7:$D$31</definedName>
    <definedName name="_xlnm.Print_Area" localSheetId="9">'表八 部门项目支出预算表（其他运转类、特定目标类项目）'!$A$1:$AA$21</definedName>
    <definedName name="_xlnm.Print_Area" localSheetId="3">'表二 部门收入预算表'!$A$1:$T$16</definedName>
    <definedName name="_xlnm.Print_Area" localSheetId="8">'表七 部门基本支出预算表（人员类、运转类公用经费项目）'!$A$1:$AD$30</definedName>
    <definedName name="_xlnm.Print_Area" localSheetId="4">'表三 部门支出预算表'!$A$1:$W$26</definedName>
    <definedName name="_xlnm.Print_Area" localSheetId="10">'表九 项目支出绩效目标表'!$A$1:$K$14</definedName>
    <definedName name="_xlnm.Print_Area" localSheetId="18">'表十七 部门项目中期规划预算表'!$A$1:$G$16</definedName>
    <definedName name="_xlnm.Print_Area" localSheetId="12">'表十一 部门政府采购预算表'!$A$1:$X$23</definedName>
    <definedName name="_xlnm.Print_Area" localSheetId="16">'表十五 新增资产配置表'!$A$1:$H$16</definedName>
    <definedName name="_xlnm.Print_Area" localSheetId="13">'表十二 部门政府购买服务预算表'!$A$1:$X$22</definedName>
    <definedName name="_xlnm.Print_Area" localSheetId="14">'表十三 对下转移支付预算表'!$A$1:$P$9</definedName>
    <definedName name="_xlnm.Print_Area" localSheetId="15">'表十四 对下转移支付绩效目标表'!$A$1:$K$8</definedName>
    <definedName name="_xlnm.Print_Area" localSheetId="11">'表十 政府性基金预算支出预算表'!$A$1:$J$29</definedName>
    <definedName name="_xlnm.Print_Area" localSheetId="5">'表四 财政拨款收支预算总表'!$A$1:$D$34</definedName>
    <definedName name="_xlnm.Print_Area" localSheetId="6">'表五 一般公共预算支出预算表（按功能科目分类）'!$A$1:$M$26</definedName>
    <definedName name="_xlnm.Print_Area" localSheetId="2">'表一 部门财务收支预算总表'!$A:$D</definedName>
    <definedName name="_xlnm.Print_Area" localSheetId="1">目录!$A$1:$A$19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0">'表九 项目支出绩效目标表'!$1:$5</definedName>
    <definedName name="_xlnm.Print_Titles" localSheetId="12">'表十一 部门政府采购预算表'!$1:$7</definedName>
    <definedName name="_xlnm.Print_Titles" localSheetId="16">'表十五 新增资产配置表'!$1:$6</definedName>
    <definedName name="_xlnm.Print_Titles" localSheetId="13">'表十二 部门政府购买服务预算表'!$1:$7</definedName>
    <definedName name="_xlnm.Print_Titles" localSheetId="14">'表十三 对下转移支付预算表'!$1:$6</definedName>
    <definedName name="_xlnm.Print_Titles" localSheetId="15">'表十四 对下转移支付绩效目标表'!$1:$5</definedName>
    <definedName name="_xlnm.Print_Titles" localSheetId="11">'表十 政府性基金预算支出预算表'!$1:$6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  <definedName name="_xlnm._FilterDatabase" localSheetId="8" hidden="1">'表七 部门基本支出预算表（人员类、运转类公用经费项目）'!$A$4:$AD$30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<sst xmlns="http://schemas.openxmlformats.org/spreadsheetml/2006/main" count="1083" uniqueCount="418">
  <si>
    <t>洱源县本级2024年部门预算公开表</t>
  </si>
  <si>
    <t>部 门 名 称：</t>
  </si>
  <si>
    <t>洱源县乔后镇卫生院</t>
  </si>
  <si>
    <t>财务负责人 ：</t>
  </si>
  <si>
    <t>王兆星</t>
  </si>
  <si>
    <t>经  办  人 ：</t>
  </si>
  <si>
    <t>赵媛</t>
  </si>
  <si>
    <t>联 系 方 式：</t>
  </si>
  <si>
    <t>0872-5360680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</si>
  <si>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</si>
  <si>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</si>
  <si>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</si>
  <si>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</si>
  <si>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</si>
  <si>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</si>
  <si>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</si>
  <si>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</si>
  <si>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</si>
  <si>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 项目支出绩效目标表</t>
  </si>
  <si>
    <t>表  十    政府性基金预算支出预算表</t>
  </si>
  <si>
    <t>表十一    部门政府采购预算表</t>
  </si>
  <si>
    <t>表十二    部门政府购买服务预算表</t>
  </si>
  <si>
    <t>表十三    对下转移支付预算表</t>
  </si>
  <si>
    <t>表十四    对下转移支付绩效目标表</t>
  </si>
  <si>
    <t>表十五    新增资产配置表</t>
  </si>
  <si>
    <t>表十六    上级补助项目支出预算表</t>
  </si>
  <si>
    <t>表十七    部门项目中期规划预算表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</si>
  <si>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</si>
  <si>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</si>
  <si>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</si>
  <si>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</si>
  <si>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</si>
  <si>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</si>
  <si>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</si>
  <si>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</si>
  <si>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</si>
  <si>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</si>
  <si>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</si>
  <si>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</si>
  <si>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</si>
  <si>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</si>
  <si>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</si>
  <si>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</si>
  <si>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</si>
  <si>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</si>
  <si>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</si>
  <si>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</si>
  <si>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</si>
  <si>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</si>
  <si>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</si>
  <si>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</si>
  <si>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</si>
  <si>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</si>
  <si>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</si>
  <si>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</si>
  <si>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</si>
  <si>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</si>
  <si>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</si>
  <si>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</si>
  <si>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</si>
  <si>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</si>
  <si>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</si>
  <si>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</si>
  <si>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</si>
  <si>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</si>
  <si>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二十三、转移性支出</t>
  </si>
  <si>
    <t>二十四、其他支出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</si>
  <si>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</si>
  <si>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</si>
  <si>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</si>
  <si>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</si>
  <si>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</si>
  <si>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</si>
  <si>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</si>
  <si>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</si>
  <si>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</si>
  <si>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</si>
  <si>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</si>
  <si>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</si>
  <si>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</si>
  <si>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</si>
  <si>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</si>
  <si>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</si>
  <si>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</si>
  <si>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</si>
  <si>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</si>
  <si>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</si>
  <si>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</si>
  <si>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</si>
  <si>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</si>
  <si>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</si>
  <si>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</si>
  <si>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</si>
  <si>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</si>
  <si>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</si>
  <si>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</si>
  <si>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</si>
  <si>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/>
  </si>
  <si>
    <t>合     计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</si>
  <si>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</si>
  <si>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</si>
  <si>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</si>
  <si>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</si>
  <si>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</si>
  <si>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</si>
  <si>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</si>
  <si>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</si>
  <si>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</si>
  <si>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</si>
  <si>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</si>
  <si>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</si>
  <si>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</si>
  <si>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</si>
  <si>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</si>
  <si>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</si>
  <si>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</si>
  <si>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</si>
  <si>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社会保障和就业支出</t>
  </si>
  <si>
    <t xml:space="preserve"> 行政事业单位养老支出</t>
  </si>
  <si>
    <t xml:space="preserve">  机关事业单位基本养老保险缴费支出</t>
  </si>
  <si>
    <t xml:space="preserve"> 抚恤</t>
  </si>
  <si>
    <t xml:space="preserve">  死亡抚恤</t>
  </si>
  <si>
    <t>卫生健康支出</t>
  </si>
  <si>
    <t xml:space="preserve"> 基层医疗卫生机构</t>
  </si>
  <si>
    <t xml:space="preserve">  乡镇卫生院</t>
  </si>
  <si>
    <t xml:space="preserve">  其他基层医疗卫生机构支出</t>
  </si>
  <si>
    <t xml:space="preserve"> 计划生育事务</t>
  </si>
  <si>
    <t xml:space="preserve">  计划生育服务</t>
  </si>
  <si>
    <t xml:space="preserve"> 行政事业单位医疗</t>
  </si>
  <si>
    <t xml:space="preserve">  事业单位医疗</t>
  </si>
  <si>
    <t xml:space="preserve">  公务员医疗补助</t>
  </si>
  <si>
    <t xml:space="preserve">  其他行政事业单位医疗支出</t>
  </si>
  <si>
    <t>住房保障支出</t>
  </si>
  <si>
    <t xml:space="preserve"> 住房改革支出</t>
  </si>
  <si>
    <t xml:space="preserve">  住房公积金</t>
  </si>
  <si>
    <t>合  计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</si>
  <si>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</si>
  <si>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</si>
  <si>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</si>
  <si>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</si>
  <si>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</si>
  <si>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</si>
  <si>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</si>
  <si>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</si>
  <si>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</si>
  <si>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</si>
  <si>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</si>
  <si>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</si>
  <si>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</si>
  <si>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</si>
  <si>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</si>
  <si>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</si>
  <si>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</si>
  <si>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</si>
  <si>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</si>
  <si>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</si>
  <si>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</si>
  <si>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</si>
  <si>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</si>
  <si>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</si>
  <si>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</si>
  <si>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</si>
  <si>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</si>
  <si>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</si>
  <si>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</si>
  <si>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</si>
  <si>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（二十四）其他支出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</si>
  <si>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</si>
  <si>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</si>
  <si>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</si>
  <si>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</si>
  <si>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</si>
  <si>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</si>
  <si>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</si>
  <si>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</si>
  <si>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</si>
  <si>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</si>
  <si>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</si>
  <si>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</si>
  <si>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</si>
  <si>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</si>
  <si>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</si>
  <si>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</si>
  <si>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</si>
  <si>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</si>
  <si>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</si>
  <si>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</si>
  <si>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</si>
  <si>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</si>
  <si>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</si>
  <si>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</si>
  <si>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</si>
  <si>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</si>
  <si>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</si>
  <si>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</si>
  <si>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</si>
  <si>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无</t>
  </si>
  <si>
    <t>说明：本单位无此公开事项，故空表公开。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</si>
  <si>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</si>
  <si>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</si>
  <si>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</si>
  <si>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</si>
  <si>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</si>
  <si>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</si>
  <si>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</si>
  <si>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</si>
  <si>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</si>
  <si>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</si>
  <si>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</si>
  <si>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</si>
  <si>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</si>
  <si>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</si>
  <si>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</si>
  <si>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</si>
  <si>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</si>
  <si>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</si>
  <si>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</si>
  <si>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</si>
  <si>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</si>
  <si>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</si>
  <si>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</si>
  <si>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</si>
  <si>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</si>
  <si>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</si>
  <si>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</si>
  <si>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</si>
  <si>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</si>
  <si>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</si>
  <si>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</si>
  <si>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</si>
  <si>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</si>
  <si>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</si>
  <si>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</si>
  <si>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</si>
  <si>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532930210000000012791</t>
  </si>
  <si>
    <t>事业人员支出工资</t>
  </si>
  <si>
    <t>2100302</t>
  </si>
  <si>
    <t>乡镇卫生院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</si>
  <si>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</si>
  <si>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</si>
  <si>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</si>
  <si>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</si>
  <si>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</si>
  <si>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</si>
  <si>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</si>
  <si>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</si>
  <si>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2100717</t>
  </si>
  <si>
    <t>计划生育服务</t>
  </si>
  <si>
    <t>532930210000000012792</t>
  </si>
  <si>
    <t>社会保障缴费</t>
  </si>
  <si>
    <t>2080505</t>
  </si>
  <si>
    <t>机关事业单位基本养老保险缴费支出</t>
  </si>
  <si>
    <t>30108</t>
  </si>
  <si>
    <t>机关事业单位基本养老保险缴费</t>
  </si>
  <si>
    <t>30112</t>
  </si>
  <si>
    <t>其他社会保障缴费</t>
  </si>
  <si>
    <t>2101102</t>
  </si>
  <si>
    <t>事业单位医疗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</si>
  <si>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</si>
  <si>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</si>
  <si>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</si>
  <si>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</si>
  <si>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</si>
  <si>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</si>
  <si>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2101199</t>
  </si>
  <si>
    <t>其他行政事业单位医疗支出</t>
  </si>
  <si>
    <t>532930210000000012793</t>
  </si>
  <si>
    <t>住房公积金</t>
  </si>
  <si>
    <t>2210201</t>
  </si>
  <si>
    <t>30113</t>
  </si>
  <si>
    <t>532930210000000012797</t>
  </si>
  <si>
    <t>工会经费</t>
  </si>
  <si>
    <t>30228</t>
  </si>
  <si>
    <t>532930231100001407312</t>
  </si>
  <si>
    <t>事业人员参照公务员规范后绩效奖</t>
  </si>
  <si>
    <t>532930231100001411842</t>
  </si>
  <si>
    <t>村组干部报酬</t>
  </si>
  <si>
    <t>2100399</t>
  </si>
  <si>
    <t>其他基层医疗卫生机构支出</t>
  </si>
  <si>
    <t>30199</t>
  </si>
  <si>
    <t>其他工资福利支出</t>
  </si>
  <si>
    <t>532930231100001413522</t>
  </si>
  <si>
    <t>遗属生活补助</t>
  </si>
  <si>
    <t>2080801</t>
  </si>
  <si>
    <t>死亡抚恤</t>
  </si>
  <si>
    <t>30305</t>
  </si>
  <si>
    <t>生活补助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</si>
  <si>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</si>
  <si>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</si>
  <si>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</si>
  <si>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</si>
  <si>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</si>
  <si>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</si>
  <si>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</si>
  <si>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</si>
  <si>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</si>
  <si>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311 专项业务类</t>
  </si>
  <si>
    <t>532930241100002235062</t>
  </si>
  <si>
    <t>洱源县乔后镇卫生院医疗专项业务经费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</si>
  <si>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</si>
  <si>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</si>
  <si>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</si>
  <si>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</si>
  <si>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</si>
  <si>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</si>
  <si>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</si>
  <si>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</si>
  <si>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</si>
  <si>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</si>
  <si>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</si>
  <si>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</si>
  <si>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30218</t>
  </si>
  <si>
    <t>专用材料费</t>
  </si>
  <si>
    <t>30226</t>
  </si>
  <si>
    <t>劳务费</t>
  </si>
  <si>
    <t>30239</t>
  </si>
  <si>
    <t>其他交通费用</t>
  </si>
  <si>
    <t>30299</t>
  </si>
  <si>
    <t>其他商品和服务支出</t>
  </si>
  <si>
    <t>31002</t>
  </si>
  <si>
    <t>办公设备购置</t>
  </si>
  <si>
    <t>31003</t>
  </si>
  <si>
    <t>专用设备购置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</si>
  <si>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</si>
  <si>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</si>
  <si>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</si>
  <si>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</si>
  <si>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</si>
  <si>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</si>
  <si>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</si>
  <si>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</si>
  <si>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</si>
  <si>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</si>
  <si>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洱源县乔后镇卫生院医疗专项业务经费</t>
  </si>
  <si>
    <t>效益指标</t>
  </si>
  <si>
    <t>经济效益指标</t>
  </si>
  <si>
    <t>&gt;=</t>
  </si>
  <si>
    <t>400</t>
  </si>
  <si>
    <t>万元</t>
  </si>
  <si>
    <t>定量指标</t>
  </si>
  <si>
    <t>事业收入包含门诊收入和住院收入。</t>
  </si>
  <si>
    <t>产出指标</t>
  </si>
  <si>
    <t>数量指标</t>
  </si>
  <si>
    <t>诊疗人次数</t>
  </si>
  <si>
    <t>39000</t>
  </si>
  <si>
    <t>人</t>
  </si>
  <si>
    <t>诊疗人次包含门诊人次、出院人次。</t>
  </si>
  <si>
    <t>工资福利发放人数（临聘人员）</t>
  </si>
  <si>
    <t>=</t>
  </si>
  <si>
    <t>反映单位实际发放临聘人员数量。工资福利包括：人员工资、社会保险等。</t>
  </si>
  <si>
    <t>满意度指标</t>
  </si>
  <si>
    <t>服务对象满意度指标</t>
  </si>
  <si>
    <t>社会公众满意度</t>
  </si>
  <si>
    <t>90</t>
  </si>
  <si>
    <t>%</t>
  </si>
  <si>
    <t>反映社会公众对单位履职情况的满意程度。</t>
  </si>
  <si>
    <t>单位人员满意度</t>
  </si>
  <si>
    <t>反映单位职工对工资福利发放的满意程度。</t>
  </si>
  <si>
    <t>成本指标</t>
  </si>
  <si>
    <t>经济成本指标</t>
  </si>
  <si>
    <t>&lt;=</t>
  </si>
  <si>
    <t>25</t>
  </si>
  <si>
    <t>中药饮片每千克进价顺加24%，中药配方颗粒每千克进价顺加15%。</t>
  </si>
  <si>
    <t>社会效益指标</t>
  </si>
  <si>
    <t>部门运转</t>
  </si>
  <si>
    <t>正常运转</t>
  </si>
  <si>
    <t>定性指标</t>
  </si>
  <si>
    <t>反映单位运转情况。</t>
  </si>
  <si>
    <t>8=9+10</t>
  </si>
  <si>
    <t>9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</si>
  <si>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</si>
  <si>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</si>
  <si>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</si>
  <si>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</si>
  <si>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</si>
  <si>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</si>
  <si>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</si>
  <si>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</si>
  <si>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>车辆加油服务</t>
  </si>
  <si>
    <t>C23120302车辆加油、添加燃料服务</t>
  </si>
  <si>
    <t>升</t>
  </si>
  <si>
    <t>3448</t>
  </si>
  <si>
    <t>A4黑白打印机</t>
  </si>
  <si>
    <t>A02021003A4黑白打印机</t>
  </si>
  <si>
    <t>台</t>
  </si>
  <si>
    <t>救护车</t>
  </si>
  <si>
    <t>A02030621医疗车</t>
  </si>
  <si>
    <t>辆</t>
  </si>
  <si>
    <t>台式机</t>
  </si>
  <si>
    <t>A02010105台式计算机</t>
  </si>
  <si>
    <t>机动车保险服务</t>
  </si>
  <si>
    <t>C1804010201机动车保险服务</t>
  </si>
  <si>
    <t>份</t>
  </si>
  <si>
    <t>复印纸</t>
  </si>
  <si>
    <t>A05040101复印纸</t>
  </si>
  <si>
    <t>件</t>
  </si>
  <si>
    <t>100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</si>
  <si>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</si>
  <si>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</si>
  <si>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</si>
  <si>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</si>
  <si>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</si>
  <si>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资金来源</t>
  </si>
  <si>
    <t>地        区</t>
  </si>
  <si>
    <t>2=3+4+5</t>
  </si>
  <si>
    <t>6=7+8+…+15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</si>
  <si>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</si>
  <si>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</si>
  <si>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</si>
  <si>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</si>
  <si>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</si>
  <si>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</si>
  <si>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</si>
  <si>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上级补助</t>
  </si>
  <si>
    <t>项目级次</t>
  </si>
  <si>
    <t>2024年</t>
  </si>
  <si>
    <t>2025年</t>
  </si>
  <si>
    <t>2026年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</si>
</sst>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70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3"/>
      <color rgb="FF000000"/>
      <name val="方正小标宋_GBK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20"/>
      <color rgb="FF000000"/>
      <name val="方正小标宋_GBK"/>
      <charset val="134"/>
    </font>
    <font>
      <sz val="9"/>
      <color rgb="FF000000"/>
      <name val="Times New Roman"/>
      <charset val="134"/>
    </font>
    <font>
      <sz val="1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30"/>
      <name val="宋体"/>
      <charset val="134"/>
    </font>
    <font>
      <b/>
      <sz val="11"/>
      <color rgb="FF000000"/>
      <name val="宋体"/>
      <charset val="134"/>
    </font>
    <font>
      <b/>
      <sz val="10"/>
      <name val="Times New Roman"/>
      <charset val="134"/>
    </font>
    <font>
      <sz val="34"/>
      <name val="宋体"/>
      <charset val="134"/>
    </font>
    <font>
      <sz val="8"/>
      <color rgb="FF000000"/>
      <name val="宋体"/>
      <charset val="134"/>
    </font>
    <font>
      <b/>
      <sz val="10"/>
      <color rgb="FF000000"/>
      <name val="Times New Roman"/>
      <charset val="134"/>
    </font>
    <font>
      <b/>
      <u/>
      <sz val="12"/>
      <color theme="10"/>
      <name val="方正仿宋_GBK"/>
      <charset val="134"/>
    </font>
    <font>
      <sz val="10"/>
      <color rgb="FFFFFFFF"/>
      <name val="宋体"/>
      <charset val="134"/>
    </font>
    <font>
      <sz val="24"/>
      <name val="宋体"/>
      <charset val="134"/>
    </font>
    <font>
      <sz val="10"/>
      <color rgb="FF000000"/>
      <name val="宋体"/>
      <charset val="1"/>
    </font>
    <font>
      <sz val="10"/>
      <name val="宋体"/>
      <charset val="1"/>
    </font>
    <font>
      <sz val="10"/>
      <name val="Arial"/>
      <charset val="1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sz val="10"/>
      <name val="Times New Roman"/>
      <charset val="134"/>
    </font>
    <font>
      <sz val="18"/>
      <name val="宋体"/>
      <charset val="134"/>
    </font>
    <font>
      <sz val="12"/>
      <name val="Arial"/>
      <charset val="134"/>
    </font>
    <font>
      <b/>
      <sz val="20"/>
      <color rgb="FF0033CC"/>
      <name val="方正楷体_GBK"/>
      <charset val="134"/>
    </font>
    <font>
      <sz val="12"/>
      <color rgb="FF0033CC"/>
      <name val="方正楷体_GBK"/>
      <charset val="134"/>
    </font>
    <font>
      <sz val="12"/>
      <color rgb="FF0033CC"/>
      <name val="宋体"/>
      <charset val="134"/>
      <scheme val="minor"/>
    </font>
    <font>
      <sz val="28"/>
      <name val="方正小标宋_GBK"/>
      <charset val="134"/>
    </font>
    <font>
      <sz val="18"/>
      <name val="宋体"/>
      <charset val="134"/>
      <scheme val="minor"/>
    </font>
    <font>
      <u/>
      <sz val="18"/>
      <name val="宋体"/>
      <charset val="134"/>
      <scheme val="minor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15" fillId="4" borderId="18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" borderId="21" applyNumberFormat="0" applyAlignment="0" applyProtection="0">
      <alignment vertical="center"/>
    </xf>
    <xf numFmtId="0" fontId="59" fillId="6" borderId="22" applyNumberFormat="0" applyAlignment="0" applyProtection="0">
      <alignment vertical="center"/>
    </xf>
    <xf numFmtId="0" fontId="60" fillId="6" borderId="21" applyNumberFormat="0" applyAlignment="0" applyProtection="0">
      <alignment vertical="center"/>
    </xf>
    <xf numFmtId="0" fontId="61" fillId="7" borderId="23" applyNumberFormat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37" fillId="0" borderId="0"/>
    <xf numFmtId="0" fontId="15" fillId="0" borderId="0"/>
    <xf numFmtId="0" fontId="37" fillId="0" borderId="0">
      <alignment vertical="center"/>
    </xf>
    <xf numFmtId="0" fontId="69" fillId="0" borderId="0">
      <alignment vertical="top"/>
      <protection locked="0"/>
    </xf>
    <xf numFmtId="0" fontId="9" fillId="0" borderId="0">
      <alignment vertical="top"/>
      <protection locked="0"/>
    </xf>
    <xf numFmtId="0" fontId="1" fillId="0" borderId="0"/>
  </cellStyleXfs>
  <cellXfs count="253">
    <xf numFmtId="0" fontId="0" fillId="0" borderId="0" xfId="0"/>
    <xf numFmtId="0" fontId="1" fillId="0" borderId="0" xfId="54" applyFill="1" applyAlignment="1" applyProtection="1">
      <alignment vertical="center"/>
      <protection locked="0"/>
    </xf>
    <xf numFmtId="0" fontId="1" fillId="0" borderId="0" xfId="52" applyFont="1" applyFill="1" applyBorder="1" applyAlignment="1" applyProtection="1"/>
    <xf numFmtId="49" fontId="2" fillId="0" borderId="0" xfId="52" applyNumberFormat="1" applyFont="1" applyFill="1" applyBorder="1" applyAlignment="1" applyProtection="1"/>
    <xf numFmtId="0" fontId="2" fillId="0" borderId="0" xfId="52" applyFont="1" applyFill="1" applyBorder="1" applyAlignment="1" applyProtection="1"/>
    <xf numFmtId="0" fontId="2" fillId="0" borderId="0" xfId="52" applyFont="1" applyFill="1" applyBorder="1" applyAlignment="1" applyProtection="1">
      <alignment horizontal="right" vertical="center"/>
      <protection locked="0"/>
    </xf>
    <xf numFmtId="0" fontId="3" fillId="0" borderId="0" xfId="52" applyFont="1" applyFill="1" applyBorder="1" applyAlignment="1" applyProtection="1">
      <alignment horizontal="center" vertical="center"/>
    </xf>
    <xf numFmtId="0" fontId="4" fillId="0" borderId="0" xfId="52" applyFont="1" applyFill="1" applyBorder="1" applyAlignment="1" applyProtection="1">
      <alignment vertical="center"/>
      <protection locked="0"/>
    </xf>
    <xf numFmtId="0" fontId="4" fillId="0" borderId="0" xfId="52" applyFont="1" applyFill="1" applyBorder="1" applyAlignment="1" applyProtection="1">
      <alignment vertical="center"/>
    </xf>
    <xf numFmtId="0" fontId="4" fillId="0" borderId="0" xfId="52" applyFont="1" applyFill="1" applyBorder="1" applyAlignment="1" applyProtection="1"/>
    <xf numFmtId="0" fontId="4" fillId="0" borderId="0" xfId="52" applyFont="1" applyFill="1" applyBorder="1" applyAlignment="1" applyProtection="1">
      <alignment horizontal="center" vertical="center"/>
      <protection locked="0"/>
    </xf>
    <xf numFmtId="0" fontId="4" fillId="0" borderId="1" xfId="52" applyFont="1" applyFill="1" applyBorder="1" applyAlignment="1" applyProtection="1">
      <alignment horizontal="center" vertical="center" wrapText="1"/>
      <protection locked="0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2" fillId="0" borderId="1" xfId="52" applyFont="1" applyFill="1" applyBorder="1" applyAlignment="1" applyProtection="1">
      <alignment horizontal="center" vertical="center" wrapText="1"/>
      <protection locked="0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" xfId="52" applyFont="1" applyFill="1" applyBorder="1" applyAlignment="1" applyProtection="1">
      <alignment horizontal="left" vertical="center" wrapText="1"/>
    </xf>
    <xf numFmtId="0" fontId="6" fillId="0" borderId="1" xfId="52" applyFont="1" applyFill="1" applyBorder="1" applyAlignment="1" applyProtection="1">
      <alignment horizontal="right" vertical="center" wrapText="1"/>
    </xf>
    <xf numFmtId="0" fontId="6" fillId="0" borderId="1" xfId="52" applyFont="1" applyFill="1" applyBorder="1" applyAlignment="1" applyProtection="1">
      <alignment horizontal="right" vertical="center" wrapText="1"/>
      <protection locked="0"/>
    </xf>
    <xf numFmtId="0" fontId="5" fillId="0" borderId="1" xfId="53" applyFont="1" applyFill="1" applyBorder="1" applyAlignment="1" applyProtection="1">
      <alignment horizontal="left" vertical="center" wrapText="1"/>
      <protection locked="0"/>
    </xf>
    <xf numFmtId="0" fontId="5" fillId="0" borderId="1" xfId="53" applyFont="1" applyFill="1" applyBorder="1" applyAlignment="1" applyProtection="1">
      <alignment horizontal="left" vertical="center" wrapText="1" indent="1"/>
      <protection locked="0"/>
    </xf>
    <xf numFmtId="0" fontId="7" fillId="0" borderId="1" xfId="52" applyFont="1" applyFill="1" applyBorder="1" applyAlignment="1" applyProtection="1">
      <alignment horizontal="center" vertical="center" wrapText="1"/>
      <protection locked="0"/>
    </xf>
    <xf numFmtId="0" fontId="7" fillId="0" borderId="1" xfId="52" applyFont="1" applyFill="1" applyBorder="1" applyAlignment="1" applyProtection="1">
      <alignment horizontal="left" vertical="center" wrapText="1"/>
      <protection locked="0"/>
    </xf>
    <xf numFmtId="0" fontId="8" fillId="0" borderId="1" xfId="52" applyFont="1" applyFill="1" applyBorder="1" applyAlignment="1" applyProtection="1">
      <alignment horizontal="right" vertical="center" wrapText="1"/>
      <protection locked="0"/>
    </xf>
    <xf numFmtId="0" fontId="1" fillId="0" borderId="0" xfId="53" applyFont="1" applyFill="1" applyBorder="1" applyAlignment="1" applyProtection="1">
      <alignment vertical="center"/>
      <protection locked="0"/>
    </xf>
    <xf numFmtId="0" fontId="1" fillId="0" borderId="0" xfId="53" applyFont="1" applyFill="1" applyBorder="1" applyAlignment="1" applyProtection="1">
      <protection locked="0"/>
    </xf>
    <xf numFmtId="0" fontId="2" fillId="0" borderId="1" xfId="52" applyFont="1" applyFill="1" applyBorder="1" applyAlignment="1" applyProtection="1">
      <alignment horizontal="center" vertical="center"/>
    </xf>
    <xf numFmtId="0" fontId="5" fillId="0" borderId="1" xfId="52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 applyProtection="1">
      <alignment vertical="center" wrapText="1"/>
      <protection locked="0"/>
    </xf>
    <xf numFmtId="0" fontId="5" fillId="0" borderId="1" xfId="52" applyFont="1" applyFill="1" applyBorder="1" applyAlignment="1" applyProtection="1">
      <alignment vertical="center" wrapText="1"/>
    </xf>
    <xf numFmtId="0" fontId="8" fillId="0" borderId="1" xfId="52" applyFont="1" applyFill="1" applyBorder="1" applyAlignment="1" applyProtection="1">
      <alignment horizontal="right" vertical="center" wrapText="1"/>
    </xf>
    <xf numFmtId="0" fontId="10" fillId="0" borderId="1" xfId="52" applyFont="1" applyFill="1" applyBorder="1" applyAlignment="1" applyProtection="1">
      <alignment horizontal="center" vertical="center" wrapText="1"/>
      <protection locked="0"/>
    </xf>
    <xf numFmtId="0" fontId="7" fillId="0" borderId="1" xfId="52" applyFont="1" applyFill="1" applyBorder="1" applyAlignment="1" applyProtection="1">
      <alignment horizontal="left" vertical="center"/>
    </xf>
    <xf numFmtId="0" fontId="2" fillId="0" borderId="1" xfId="52" applyFont="1" applyFill="1" applyBorder="1" applyAlignment="1" applyProtection="1">
      <alignment horizontal="center" vertical="center"/>
      <protection locked="0"/>
    </xf>
    <xf numFmtId="0" fontId="1" fillId="0" borderId="0" xfId="54" applyFill="1" applyAlignment="1" applyProtection="1">
      <alignment vertical="center"/>
    </xf>
    <xf numFmtId="0" fontId="11" fillId="0" borderId="0" xfId="54" applyNumberFormat="1" applyFont="1" applyFill="1" applyBorder="1" applyAlignment="1" applyProtection="1">
      <alignment horizontal="right" vertical="center"/>
    </xf>
    <xf numFmtId="0" fontId="12" fillId="0" borderId="0" xfId="54" applyNumberFormat="1" applyFont="1" applyFill="1" applyBorder="1" applyAlignment="1" applyProtection="1">
      <alignment horizontal="center" vertical="center"/>
    </xf>
    <xf numFmtId="0" fontId="13" fillId="0" borderId="0" xfId="54" applyNumberFormat="1" applyFont="1" applyFill="1" applyBorder="1" applyAlignment="1" applyProtection="1">
      <alignment horizontal="left" vertical="center"/>
    </xf>
    <xf numFmtId="0" fontId="14" fillId="0" borderId="2" xfId="54" applyFont="1" applyFill="1" applyBorder="1" applyAlignment="1" applyProtection="1">
      <alignment horizontal="center" vertical="center"/>
    </xf>
    <xf numFmtId="0" fontId="13" fillId="0" borderId="1" xfId="5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51" applyFont="1" applyFill="1" applyBorder="1" applyAlignment="1" applyProtection="1">
      <alignment horizontal="center" vertical="center" wrapText="1"/>
      <protection locked="0"/>
    </xf>
    <xf numFmtId="0" fontId="2" fillId="0" borderId="1" xfId="53" applyFont="1" applyFill="1" applyBorder="1" applyAlignment="1" applyProtection="1">
      <alignment horizontal="center" vertical="center" wrapText="1"/>
      <protection locked="0"/>
    </xf>
    <xf numFmtId="0" fontId="11" fillId="0" borderId="1" xfId="51" applyFont="1" applyFill="1" applyBorder="1" applyAlignment="1" applyProtection="1">
      <alignment vertical="center" wrapText="1"/>
      <protection locked="0"/>
    </xf>
    <xf numFmtId="176" fontId="11" fillId="0" borderId="1" xfId="51" applyNumberFormat="1" applyFont="1" applyFill="1" applyBorder="1" applyAlignment="1" applyProtection="1">
      <alignment horizontal="center" vertical="center" wrapText="1"/>
      <protection locked="0"/>
    </xf>
    <xf numFmtId="176" fontId="17" fillId="0" borderId="1" xfId="5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53" applyFont="1" applyFill="1" applyBorder="1" applyAlignment="1" applyProtection="1">
      <alignment horizontal="left" vertical="center" wrapText="1"/>
      <protection locked="0"/>
    </xf>
    <xf numFmtId="0" fontId="11" fillId="0" borderId="1" xfId="51" applyFont="1" applyFill="1" applyBorder="1" applyAlignment="1" applyProtection="1">
      <alignment horizontal="left" vertical="center" wrapText="1" indent="1"/>
      <protection locked="0"/>
    </xf>
    <xf numFmtId="0" fontId="2" fillId="0" borderId="1" xfId="53" applyFont="1" applyFill="1" applyBorder="1" applyAlignment="1" applyProtection="1">
      <alignment horizontal="left" vertical="center" wrapText="1" indent="2"/>
      <protection locked="0"/>
    </xf>
    <xf numFmtId="0" fontId="2" fillId="0" borderId="1" xfId="53" applyFont="1" applyFill="1" applyBorder="1" applyAlignment="1" applyProtection="1">
      <alignment horizontal="left" vertical="center" wrapText="1" indent="4"/>
      <protection locked="0"/>
    </xf>
    <xf numFmtId="0" fontId="18" fillId="0" borderId="3" xfId="53" applyFont="1" applyFill="1" applyBorder="1" applyAlignment="1" applyProtection="1">
      <alignment horizontal="center" vertical="center" wrapText="1"/>
      <protection locked="0"/>
    </xf>
    <xf numFmtId="0" fontId="18" fillId="0" borderId="4" xfId="53" applyFont="1" applyFill="1" applyBorder="1" applyAlignment="1" applyProtection="1">
      <alignment horizontal="center" vertical="center" wrapText="1"/>
      <protection locked="0"/>
    </xf>
    <xf numFmtId="0" fontId="18" fillId="0" borderId="5" xfId="53" applyFont="1" applyFill="1" applyBorder="1" applyAlignment="1" applyProtection="1">
      <alignment horizontal="center" vertical="center" wrapText="1"/>
      <protection locked="0"/>
    </xf>
    <xf numFmtId="0" fontId="9" fillId="0" borderId="0" xfId="53" applyFont="1" applyFill="1" applyBorder="1" applyAlignment="1" applyProtection="1">
      <alignment vertical="top"/>
    </xf>
    <xf numFmtId="0" fontId="14" fillId="0" borderId="0" xfId="53" applyFont="1" applyFill="1" applyBorder="1" applyAlignment="1" applyProtection="1">
      <alignment vertical="top"/>
    </xf>
    <xf numFmtId="0" fontId="9" fillId="0" borderId="0" xfId="53" applyFont="1" applyFill="1" applyBorder="1" applyAlignment="1" applyProtection="1">
      <alignment vertical="top"/>
      <protection locked="0"/>
    </xf>
    <xf numFmtId="0" fontId="1" fillId="0" borderId="0" xfId="53" applyFont="1" applyFill="1" applyBorder="1" applyAlignment="1" applyProtection="1">
      <alignment vertical="center"/>
    </xf>
    <xf numFmtId="0" fontId="19" fillId="0" borderId="0" xfId="53" applyFont="1" applyFill="1" applyBorder="1" applyAlignment="1" applyProtection="1">
      <alignment horizontal="center" vertical="center"/>
    </xf>
    <xf numFmtId="0" fontId="14" fillId="0" borderId="0" xfId="53" applyFont="1" applyFill="1" applyBorder="1" applyAlignment="1" applyProtection="1">
      <alignment horizontal="left" vertical="center"/>
    </xf>
    <xf numFmtId="0" fontId="14" fillId="0" borderId="0" xfId="53" applyFont="1" applyFill="1" applyBorder="1" applyAlignment="1" applyProtection="1">
      <alignment vertical="center"/>
    </xf>
    <xf numFmtId="0" fontId="4" fillId="0" borderId="1" xfId="53" applyFont="1" applyFill="1" applyBorder="1" applyAlignment="1" applyProtection="1">
      <alignment horizontal="center" vertical="center" wrapText="1"/>
      <protection locked="0"/>
    </xf>
    <xf numFmtId="0" fontId="4" fillId="0" borderId="1" xfId="53" applyFont="1" applyFill="1" applyBorder="1" applyAlignment="1" applyProtection="1">
      <alignment horizontal="center" vertical="center"/>
      <protection locked="0"/>
    </xf>
    <xf numFmtId="176" fontId="20" fillId="0" borderId="1" xfId="53" applyNumberFormat="1" applyFont="1" applyFill="1" applyBorder="1" applyAlignment="1" applyProtection="1">
      <alignment horizontal="right" vertical="center"/>
      <protection locked="0"/>
    </xf>
    <xf numFmtId="176" fontId="8" fillId="0" borderId="1" xfId="53" applyNumberFormat="1" applyFont="1" applyFill="1" applyBorder="1" applyAlignment="1" applyProtection="1">
      <alignment horizontal="right" vertical="center"/>
      <protection locked="0"/>
    </xf>
    <xf numFmtId="0" fontId="5" fillId="0" borderId="0" xfId="53" applyFont="1" applyFill="1" applyBorder="1" applyAlignment="1" applyProtection="1">
      <alignment horizontal="left" vertical="center" wrapText="1"/>
      <protection locked="0"/>
    </xf>
    <xf numFmtId="176" fontId="20" fillId="0" borderId="0" xfId="53" applyNumberFormat="1" applyFont="1" applyFill="1" applyBorder="1" applyAlignment="1" applyProtection="1">
      <alignment horizontal="right" vertical="center"/>
      <protection locked="0"/>
    </xf>
    <xf numFmtId="176" fontId="8" fillId="0" borderId="0" xfId="53" applyNumberFormat="1" applyFont="1" applyFill="1" applyBorder="1" applyAlignment="1" applyProtection="1">
      <alignment horizontal="right" vertical="center"/>
      <protection locked="0"/>
    </xf>
    <xf numFmtId="0" fontId="5" fillId="0" borderId="0" xfId="53" applyFont="1" applyFill="1" applyBorder="1" applyAlignment="1" applyProtection="1">
      <alignment horizontal="right" vertical="center"/>
    </xf>
    <xf numFmtId="0" fontId="2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 vertical="center"/>
    </xf>
    <xf numFmtId="0" fontId="1" fillId="0" borderId="0" xfId="53" applyFont="1" applyFill="1" applyBorder="1" applyAlignment="1" applyProtection="1"/>
    <xf numFmtId="0" fontId="19" fillId="0" borderId="0" xfId="53" applyFont="1" applyFill="1" applyBorder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wrapText="1"/>
    </xf>
    <xf numFmtId="0" fontId="4" fillId="0" borderId="0" xfId="53" applyFont="1" applyFill="1" applyBorder="1" applyAlignment="1" applyProtection="1">
      <alignment horizontal="right" wrapText="1"/>
    </xf>
    <xf numFmtId="0" fontId="14" fillId="0" borderId="0" xfId="53" applyFont="1" applyFill="1" applyBorder="1" applyAlignment="1" applyProtection="1">
      <alignment wrapText="1"/>
    </xf>
    <xf numFmtId="49" fontId="4" fillId="0" borderId="6" xfId="53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49" fontId="4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3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3" applyFont="1" applyFill="1" applyBorder="1" applyAlignment="1" applyProtection="1">
      <alignment horizontal="center" vertical="center" shrinkToFit="1"/>
      <protection locked="0"/>
    </xf>
    <xf numFmtId="0" fontId="14" fillId="0" borderId="1" xfId="53" applyFont="1" applyFill="1" applyBorder="1" applyAlignment="1" applyProtection="1">
      <alignment horizontal="center" vertical="center" shrinkToFit="1"/>
      <protection locked="0"/>
    </xf>
    <xf numFmtId="0" fontId="9" fillId="0" borderId="1" xfId="53" applyFont="1" applyFill="1" applyBorder="1" applyAlignment="1" applyProtection="1">
      <alignment horizontal="center" vertical="center" shrinkToFit="1"/>
      <protection locked="0"/>
    </xf>
    <xf numFmtId="0" fontId="22" fillId="0" borderId="1" xfId="53" applyFont="1" applyFill="1" applyBorder="1" applyAlignment="1" applyProtection="1">
      <alignment horizontal="center" vertical="center" wrapText="1"/>
      <protection locked="0"/>
    </xf>
    <xf numFmtId="176" fontId="23" fillId="0" borderId="1" xfId="53" applyNumberFormat="1" applyFont="1" applyFill="1" applyBorder="1" applyAlignment="1" applyProtection="1">
      <alignment horizontal="right" vertical="center"/>
      <protection locked="0"/>
    </xf>
    <xf numFmtId="176" fontId="24" fillId="0" borderId="1" xfId="53" applyNumberFormat="1" applyFont="1" applyFill="1" applyBorder="1" applyAlignment="1" applyProtection="1">
      <alignment horizontal="right" vertical="center"/>
      <protection locked="0"/>
    </xf>
    <xf numFmtId="0" fontId="14" fillId="0" borderId="0" xfId="53" applyFont="1" applyFill="1" applyBorder="1" applyAlignment="1" applyProtection="1"/>
    <xf numFmtId="0" fontId="4" fillId="0" borderId="2" xfId="53" applyFont="1" applyFill="1" applyBorder="1" applyAlignment="1" applyProtection="1">
      <alignment horizontal="center" vertical="center"/>
    </xf>
    <xf numFmtId="0" fontId="25" fillId="0" borderId="0" xfId="53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0" xfId="53" applyFont="1" applyFill="1" applyBorder="1" applyAlignment="1" applyProtection="1">
      <alignment wrapText="1"/>
    </xf>
    <xf numFmtId="0" fontId="19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left" vertical="center"/>
    </xf>
    <xf numFmtId="0" fontId="4" fillId="0" borderId="0" xfId="53" applyFont="1" applyFill="1" applyBorder="1" applyAlignment="1" applyProtection="1"/>
    <xf numFmtId="0" fontId="4" fillId="0" borderId="6" xfId="53" applyFont="1" applyFill="1" applyBorder="1" applyAlignment="1" applyProtection="1">
      <alignment horizontal="center" vertical="center" wrapText="1"/>
      <protection locked="0"/>
    </xf>
    <xf numFmtId="0" fontId="4" fillId="0" borderId="3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vertical="center" wrapText="1"/>
      <protection locked="0"/>
    </xf>
    <xf numFmtId="0" fontId="4" fillId="0" borderId="7" xfId="53" applyFont="1" applyFill="1" applyBorder="1" applyAlignment="1" applyProtection="1">
      <alignment horizontal="center" vertical="center" wrapText="1"/>
      <protection locked="0"/>
    </xf>
    <xf numFmtId="0" fontId="5" fillId="0" borderId="1" xfId="53" applyFont="1" applyFill="1" applyBorder="1" applyAlignment="1" applyProtection="1">
      <alignment horizontal="center" vertical="center" shrinkToFit="1"/>
      <protection locked="0"/>
    </xf>
    <xf numFmtId="0" fontId="2" fillId="0" borderId="1" xfId="53" applyFont="1" applyFill="1" applyBorder="1" applyAlignment="1" applyProtection="1">
      <alignment horizontal="left" vertical="center"/>
      <protection locked="0"/>
    </xf>
    <xf numFmtId="0" fontId="26" fillId="0" borderId="1" xfId="53" applyFont="1" applyFill="1" applyBorder="1" applyAlignment="1" applyProtection="1">
      <alignment horizontal="center" vertical="center"/>
      <protection locked="0"/>
    </xf>
    <xf numFmtId="176" fontId="27" fillId="0" borderId="1" xfId="53" applyNumberFormat="1" applyFont="1" applyFill="1" applyBorder="1" applyAlignment="1" applyProtection="1">
      <alignment horizontal="right"/>
      <protection locked="0"/>
    </xf>
    <xf numFmtId="0" fontId="9" fillId="0" borderId="0" xfId="53" applyFont="1" applyFill="1" applyBorder="1" applyAlignment="1" applyProtection="1">
      <alignment vertical="top" wrapText="1"/>
    </xf>
    <xf numFmtId="0" fontId="1" fillId="0" borderId="0" xfId="53" applyFont="1" applyFill="1" applyBorder="1" applyAlignment="1" applyProtection="1">
      <alignment wrapText="1"/>
    </xf>
    <xf numFmtId="0" fontId="14" fillId="0" borderId="0" xfId="53" applyFont="1" applyFill="1" applyBorder="1" applyAlignment="1" applyProtection="1">
      <alignment vertical="top" wrapText="1"/>
    </xf>
    <xf numFmtId="0" fontId="4" fillId="0" borderId="4" xfId="53" applyFont="1" applyFill="1" applyBorder="1" applyAlignment="1" applyProtection="1">
      <alignment horizontal="center" vertical="center" wrapText="1"/>
    </xf>
    <xf numFmtId="0" fontId="4" fillId="0" borderId="6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176" fontId="24" fillId="0" borderId="1" xfId="53" applyNumberFormat="1" applyFont="1" applyFill="1" applyBorder="1" applyAlignment="1" applyProtection="1">
      <alignment horizontal="right" vertical="top"/>
      <protection locked="0"/>
    </xf>
    <xf numFmtId="0" fontId="5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Alignment="1" applyProtection="1">
      <alignment horizontal="center" vertical="center" wrapText="1"/>
    </xf>
    <xf numFmtId="0" fontId="4" fillId="0" borderId="5" xfId="53" applyFont="1" applyFill="1" applyBorder="1" applyAlignment="1" applyProtection="1">
      <alignment horizontal="center" vertical="center" wrapText="1"/>
    </xf>
    <xf numFmtId="0" fontId="28" fillId="0" borderId="0" xfId="53" applyFont="1" applyFill="1" applyBorder="1" applyAlignment="1" applyProtection="1">
      <alignment vertical="top"/>
    </xf>
    <xf numFmtId="0" fontId="29" fillId="0" borderId="1" xfId="53" applyFont="1" applyFill="1" applyBorder="1" applyAlignment="1" applyProtection="1">
      <alignment horizontal="center" vertical="center"/>
      <protection locked="0"/>
    </xf>
    <xf numFmtId="0" fontId="2" fillId="0" borderId="1" xfId="53" applyFont="1" applyFill="1" applyBorder="1" applyAlignment="1" applyProtection="1">
      <alignment vertical="center" wrapText="1"/>
      <protection locked="0"/>
    </xf>
    <xf numFmtId="0" fontId="2" fillId="0" borderId="1" xfId="53" applyFont="1" applyFill="1" applyBorder="1" applyAlignment="1" applyProtection="1">
      <alignment vertical="center"/>
      <protection locked="0"/>
    </xf>
    <xf numFmtId="0" fontId="6" fillId="0" borderId="1" xfId="53" applyFont="1" applyFill="1" applyBorder="1" applyAlignment="1" applyProtection="1">
      <alignment vertical="center"/>
      <protection locked="0"/>
    </xf>
    <xf numFmtId="176" fontId="6" fillId="0" borderId="1" xfId="53" applyNumberFormat="1" applyFont="1" applyFill="1" applyBorder="1" applyAlignment="1" applyProtection="1">
      <alignment horizontal="right" vertical="center"/>
      <protection locked="0"/>
    </xf>
    <xf numFmtId="0" fontId="2" fillId="0" borderId="1" xfId="53" applyFont="1" applyFill="1" applyBorder="1" applyAlignment="1" applyProtection="1">
      <alignment horizontal="center" vertical="center"/>
      <protection locked="0"/>
    </xf>
    <xf numFmtId="0" fontId="6" fillId="0" borderId="1" xfId="53" applyFont="1" applyFill="1" applyBorder="1" applyAlignment="1" applyProtection="1">
      <alignment horizontal="right" vertical="center"/>
      <protection locked="0"/>
    </xf>
    <xf numFmtId="0" fontId="18" fillId="0" borderId="1" xfId="53" applyFont="1" applyFill="1" applyBorder="1" applyAlignment="1" applyProtection="1">
      <alignment horizontal="center" vertical="center"/>
      <protection locked="0"/>
    </xf>
    <xf numFmtId="0" fontId="18" fillId="0" borderId="1" xfId="53" applyFont="1" applyFill="1" applyBorder="1" applyAlignment="1" applyProtection="1">
      <alignment horizontal="left" vertical="center"/>
      <protection locked="0"/>
    </xf>
    <xf numFmtId="0" fontId="18" fillId="0" borderId="1" xfId="53" applyFont="1" applyFill="1" applyBorder="1" applyAlignment="1" applyProtection="1">
      <alignment horizontal="right" vertical="center"/>
      <protection locked="0"/>
    </xf>
    <xf numFmtId="0" fontId="30" fillId="0" borderId="1" xfId="53" applyFont="1" applyFill="1" applyBorder="1" applyAlignment="1" applyProtection="1">
      <alignment horizontal="right" vertical="center"/>
      <protection locked="0"/>
    </xf>
    <xf numFmtId="176" fontId="30" fillId="0" borderId="1" xfId="53" applyNumberFormat="1" applyFont="1" applyFill="1" applyBorder="1" applyAlignment="1" applyProtection="1">
      <alignment horizontal="right" vertical="center"/>
      <protection locked="0"/>
    </xf>
    <xf numFmtId="0" fontId="31" fillId="0" borderId="0" xfId="6" applyFont="1" applyFill="1" applyBorder="1" applyAlignment="1" applyProtection="1">
      <alignment horizontal="center" vertical="center"/>
    </xf>
    <xf numFmtId="0" fontId="4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center" vertical="center" wrapText="1"/>
      <protection locked="0"/>
    </xf>
    <xf numFmtId="0" fontId="29" fillId="0" borderId="0" xfId="53" applyFont="1" applyFill="1" applyBorder="1" applyAlignment="1" applyProtection="1">
      <alignment horizontal="center" vertical="center"/>
      <protection locked="0"/>
    </xf>
    <xf numFmtId="176" fontId="5" fillId="0" borderId="0" xfId="53" applyNumberFormat="1" applyFont="1" applyFill="1" applyBorder="1" applyAlignment="1" applyProtection="1">
      <alignment horizontal="right" vertical="center"/>
      <protection locked="0"/>
    </xf>
    <xf numFmtId="176" fontId="22" fillId="0" borderId="0" xfId="53" applyNumberFormat="1" applyFont="1" applyFill="1" applyBorder="1" applyAlignment="1" applyProtection="1">
      <alignment horizontal="right" vertical="center"/>
      <protection locked="0"/>
    </xf>
    <xf numFmtId="49" fontId="1" fillId="0" borderId="0" xfId="53" applyNumberFormat="1" applyFont="1" applyFill="1" applyBorder="1" applyAlignment="1" applyProtection="1">
      <protection locked="0"/>
    </xf>
    <xf numFmtId="49" fontId="32" fillId="0" borderId="0" xfId="53" applyNumberFormat="1" applyFont="1" applyFill="1" applyBorder="1" applyAlignment="1" applyProtection="1"/>
    <xf numFmtId="0" fontId="32" fillId="0" borderId="0" xfId="53" applyFont="1" applyFill="1" applyBorder="1" applyAlignment="1" applyProtection="1">
      <alignment horizontal="right"/>
    </xf>
    <xf numFmtId="0" fontId="2" fillId="0" borderId="0" xfId="53" applyFont="1" applyFill="1" applyBorder="1" applyAlignment="1" applyProtection="1">
      <alignment horizontal="right"/>
    </xf>
    <xf numFmtId="0" fontId="4" fillId="0" borderId="2" xfId="53" applyFont="1" applyFill="1" applyBorder="1" applyAlignment="1" applyProtection="1">
      <alignment horizontal="left" vertical="center"/>
    </xf>
    <xf numFmtId="0" fontId="4" fillId="0" borderId="2" xfId="53" applyFont="1" applyFill="1" applyBorder="1" applyAlignment="1" applyProtection="1">
      <alignment vertical="center"/>
    </xf>
    <xf numFmtId="0" fontId="4" fillId="0" borderId="0" xfId="53" applyFont="1" applyFill="1" applyBorder="1" applyAlignment="1" applyProtection="1">
      <alignment horizontal="right"/>
    </xf>
    <xf numFmtId="0" fontId="4" fillId="0" borderId="0" xfId="53" applyFont="1" applyFill="1" applyBorder="1" applyAlignment="1" applyProtection="1">
      <alignment horizontal="center" vertical="center"/>
    </xf>
    <xf numFmtId="49" fontId="4" fillId="0" borderId="1" xfId="53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53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53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49" fontId="4" fillId="0" borderId="1" xfId="53" applyNumberFormat="1" applyFont="1" applyFill="1" applyBorder="1" applyAlignment="1" applyProtection="1">
      <alignment horizontal="center" vertical="center"/>
      <protection locked="0"/>
    </xf>
    <xf numFmtId="49" fontId="2" fillId="0" borderId="1" xfId="53" applyNumberFormat="1" applyFont="1" applyFill="1" applyBorder="1" applyAlignment="1" applyProtection="1">
      <alignment horizontal="center" vertical="center"/>
      <protection locked="0"/>
    </xf>
    <xf numFmtId="176" fontId="2" fillId="0" borderId="1" xfId="53" applyNumberFormat="1" applyFont="1" applyFill="1" applyBorder="1" applyAlignment="1" applyProtection="1">
      <alignment horizontal="center" vertical="center"/>
      <protection locked="0"/>
    </xf>
    <xf numFmtId="0" fontId="5" fillId="0" borderId="1" xfId="53" applyFont="1" applyFill="1" applyBorder="1" applyAlignment="1" applyProtection="1">
      <alignment horizontal="left" vertical="center" wrapText="1" indent="2"/>
      <protection locked="0"/>
    </xf>
    <xf numFmtId="176" fontId="2" fillId="0" borderId="1" xfId="53" applyNumberFormat="1" applyFont="1" applyFill="1" applyBorder="1" applyAlignment="1" applyProtection="1">
      <alignment horizontal="right" vertical="center"/>
      <protection locked="0"/>
    </xf>
    <xf numFmtId="176" fontId="2" fillId="0" borderId="1" xfId="53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53" applyFont="1" applyFill="1" applyBorder="1" applyAlignment="1" applyProtection="1">
      <alignment horizontal="center" vertical="center"/>
      <protection locked="0"/>
    </xf>
    <xf numFmtId="0" fontId="10" fillId="0" borderId="4" xfId="53" applyFont="1" applyFill="1" applyBorder="1" applyAlignment="1" applyProtection="1">
      <alignment horizontal="center" vertical="center"/>
      <protection locked="0"/>
    </xf>
    <xf numFmtId="0" fontId="10" fillId="0" borderId="5" xfId="53" applyFont="1" applyFill="1" applyBorder="1" applyAlignment="1" applyProtection="1">
      <alignment horizontal="center" vertical="center"/>
      <protection locked="0"/>
    </xf>
    <xf numFmtId="176" fontId="22" fillId="0" borderId="1" xfId="53" applyNumberFormat="1" applyFont="1" applyFill="1" applyBorder="1" applyAlignment="1" applyProtection="1">
      <alignment horizontal="right" vertical="center"/>
      <protection locked="0"/>
    </xf>
    <xf numFmtId="176" fontId="22" fillId="0" borderId="1" xfId="53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53" applyFont="1" applyFill="1" applyBorder="1" applyAlignment="1" applyProtection="1">
      <alignment vertical="top"/>
    </xf>
    <xf numFmtId="0" fontId="34" fillId="0" borderId="9" xfId="53" applyFont="1" applyFill="1" applyBorder="1" applyAlignment="1" applyProtection="1">
      <alignment horizontal="center" vertical="center" wrapText="1"/>
    </xf>
    <xf numFmtId="0" fontId="35" fillId="0" borderId="10" xfId="53" applyFont="1" applyFill="1" applyBorder="1" applyAlignment="1" applyProtection="1">
      <alignment horizontal="center" vertical="center"/>
    </xf>
    <xf numFmtId="0" fontId="36" fillId="0" borderId="10" xfId="53" applyFont="1" applyFill="1" applyBorder="1" applyAlignment="1" applyProtection="1">
      <alignment horizontal="center" wrapText="1"/>
    </xf>
    <xf numFmtId="0" fontId="35" fillId="0" borderId="11" xfId="53" applyFont="1" applyFill="1" applyBorder="1" applyAlignment="1" applyProtection="1">
      <alignment horizontal="center" vertical="center"/>
    </xf>
    <xf numFmtId="0" fontId="36" fillId="0" borderId="11" xfId="53" applyFont="1" applyFill="1" applyBorder="1" applyAlignment="1" applyProtection="1">
      <alignment horizontal="center" wrapText="1"/>
    </xf>
    <xf numFmtId="0" fontId="5" fillId="0" borderId="1" xfId="53" applyFont="1" applyFill="1" applyBorder="1" applyAlignment="1" applyProtection="1">
      <alignment horizontal="left" vertical="center" wrapText="1" indent="4"/>
      <protection locked="0"/>
    </xf>
    <xf numFmtId="0" fontId="4" fillId="0" borderId="1" xfId="53" applyFont="1" applyFill="1" applyBorder="1" applyAlignment="1" applyProtection="1">
      <alignment horizontal="left" vertical="center" wrapText="1"/>
      <protection locked="0"/>
    </xf>
    <xf numFmtId="49" fontId="2" fillId="0" borderId="0" xfId="53" applyNumberFormat="1" applyFont="1" applyFill="1" applyBorder="1" applyAlignment="1" applyProtection="1"/>
    <xf numFmtId="0" fontId="10" fillId="0" borderId="1" xfId="53" applyFont="1" applyFill="1" applyBorder="1" applyAlignment="1" applyProtection="1">
      <alignment horizontal="center" vertical="center" wrapText="1"/>
      <protection locked="0"/>
    </xf>
    <xf numFmtId="0" fontId="7" fillId="0" borderId="1" xfId="53" applyFont="1" applyFill="1" applyBorder="1" applyAlignment="1" applyProtection="1">
      <alignment horizontal="left" vertical="center"/>
      <protection locked="0"/>
    </xf>
    <xf numFmtId="0" fontId="4" fillId="0" borderId="3" xfId="53" applyFont="1" applyFill="1" applyBorder="1" applyAlignment="1" applyProtection="1">
      <alignment horizontal="center" vertical="center" wrapText="1"/>
      <protection locked="0"/>
    </xf>
    <xf numFmtId="0" fontId="4" fillId="0" borderId="4" xfId="53" applyFont="1" applyFill="1" applyBorder="1" applyAlignment="1" applyProtection="1">
      <alignment horizontal="center" vertical="center" wrapText="1"/>
      <protection locked="0"/>
    </xf>
    <xf numFmtId="0" fontId="4" fillId="0" borderId="5" xfId="53" applyFont="1" applyFill="1" applyBorder="1" applyAlignment="1" applyProtection="1">
      <alignment horizontal="center" vertical="center" wrapText="1"/>
      <protection locked="0"/>
    </xf>
    <xf numFmtId="176" fontId="9" fillId="0" borderId="1" xfId="53" applyNumberFormat="1" applyFont="1" applyFill="1" applyBorder="1" applyAlignment="1" applyProtection="1">
      <alignment horizontal="right" vertical="center" wrapText="1"/>
      <protection locked="0"/>
    </xf>
    <xf numFmtId="176" fontId="7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53" applyFont="1" applyFill="1" applyBorder="1" applyAlignment="1" applyProtection="1">
      <alignment wrapText="1"/>
      <protection locked="0"/>
    </xf>
    <xf numFmtId="49" fontId="1" fillId="0" borderId="0" xfId="53" applyNumberFormat="1" applyFont="1" applyFill="1" applyBorder="1" applyAlignment="1" applyProtection="1"/>
    <xf numFmtId="49" fontId="14" fillId="0" borderId="0" xfId="53" applyNumberFormat="1" applyFont="1" applyFill="1" applyBorder="1" applyAlignment="1" applyProtection="1"/>
    <xf numFmtId="49" fontId="4" fillId="0" borderId="8" xfId="53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3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53" applyFont="1" applyFill="1" applyBorder="1" applyAlignment="1" applyProtection="1">
      <alignment horizontal="center" vertical="center"/>
      <protection locked="0"/>
    </xf>
    <xf numFmtId="0" fontId="27" fillId="0" borderId="1" xfId="53" applyFont="1" applyFill="1" applyBorder="1" applyAlignment="1" applyProtection="1">
      <alignment horizontal="right" vertical="center"/>
      <protection locked="0"/>
    </xf>
    <xf numFmtId="176" fontId="6" fillId="0" borderId="1" xfId="53" applyNumberFormat="1" applyFont="1" applyFill="1" applyBorder="1" applyAlignment="1" applyProtection="1">
      <alignment horizontal="right" vertical="center" wrapText="1"/>
      <protection locked="0"/>
    </xf>
    <xf numFmtId="176" fontId="30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3" applyFont="1" applyFill="1" applyBorder="1" applyAlignment="1" applyProtection="1">
      <alignment horizontal="right" vertical="center" wrapText="1"/>
    </xf>
    <xf numFmtId="0" fontId="4" fillId="0" borderId="2" xfId="53" applyFont="1" applyFill="1" applyBorder="1" applyAlignment="1" applyProtection="1">
      <alignment horizontal="center" vertical="center" wrapText="1"/>
    </xf>
    <xf numFmtId="0" fontId="37" fillId="0" borderId="0" xfId="53" applyFont="1" applyFill="1" applyBorder="1" applyAlignment="1" applyProtection="1">
      <alignment horizontal="center"/>
    </xf>
    <xf numFmtId="0" fontId="37" fillId="0" borderId="0" xfId="53" applyFont="1" applyFill="1" applyBorder="1" applyAlignment="1" applyProtection="1">
      <alignment horizontal="center" wrapText="1"/>
    </xf>
    <xf numFmtId="0" fontId="37" fillId="0" borderId="0" xfId="53" applyFont="1" applyFill="1" applyBorder="1" applyAlignment="1" applyProtection="1">
      <alignment wrapText="1"/>
    </xf>
    <xf numFmtId="0" fontId="37" fillId="0" borderId="0" xfId="53" applyFont="1" applyFill="1" applyBorder="1" applyAlignment="1" applyProtection="1"/>
    <xf numFmtId="0" fontId="1" fillId="0" borderId="0" xfId="53" applyFont="1" applyFill="1" applyBorder="1" applyAlignment="1" applyProtection="1">
      <alignment horizontal="center" wrapText="1"/>
    </xf>
    <xf numFmtId="0" fontId="1" fillId="0" borderId="0" xfId="53" applyFont="1" applyFill="1" applyBorder="1" applyAlignment="1" applyProtection="1">
      <alignment horizontal="right" wrapText="1"/>
    </xf>
    <xf numFmtId="0" fontId="38" fillId="0" borderId="0" xfId="53" applyFont="1" applyFill="1" applyBorder="1" applyAlignment="1" applyProtection="1">
      <alignment horizontal="center" vertical="center" wrapText="1"/>
    </xf>
    <xf numFmtId="0" fontId="39" fillId="0" borderId="0" xfId="53" applyFont="1" applyFill="1" applyBorder="1" applyAlignment="1" applyProtection="1">
      <alignment horizontal="center" vertical="center" wrapText="1"/>
    </xf>
    <xf numFmtId="0" fontId="5" fillId="0" borderId="0" xfId="53" applyFont="1" applyFill="1" applyBorder="1" applyAlignment="1" applyProtection="1">
      <alignment horizontal="left" vertical="center"/>
      <protection locked="0"/>
    </xf>
    <xf numFmtId="0" fontId="40" fillId="0" borderId="2" xfId="50" applyFont="1" applyFill="1" applyBorder="1" applyAlignment="1" applyProtection="1">
      <alignment horizontal="center" vertical="center"/>
    </xf>
    <xf numFmtId="0" fontId="14" fillId="0" borderId="9" xfId="53" applyFont="1" applyFill="1" applyBorder="1" applyAlignment="1" applyProtection="1">
      <alignment horizontal="center" vertical="center" wrapText="1"/>
    </xf>
    <xf numFmtId="0" fontId="4" fillId="0" borderId="9" xfId="53" applyFont="1" applyFill="1" applyBorder="1" applyAlignment="1" applyProtection="1">
      <alignment horizontal="center" vertical="center"/>
    </xf>
    <xf numFmtId="0" fontId="4" fillId="0" borderId="12" xfId="53" applyFont="1" applyFill="1" applyBorder="1" applyAlignment="1" applyProtection="1">
      <alignment horizontal="center" vertical="center"/>
    </xf>
    <xf numFmtId="0" fontId="4" fillId="0" borderId="13" xfId="53" applyFont="1" applyFill="1" applyBorder="1" applyAlignment="1" applyProtection="1">
      <alignment horizontal="center" vertical="center"/>
    </xf>
    <xf numFmtId="0" fontId="4" fillId="0" borderId="14" xfId="53" applyFont="1" applyFill="1" applyBorder="1" applyAlignment="1" applyProtection="1">
      <alignment horizontal="center" vertical="center"/>
    </xf>
    <xf numFmtId="0" fontId="4" fillId="0" borderId="11" xfId="53" applyFont="1" applyFill="1" applyBorder="1" applyAlignment="1" applyProtection="1">
      <alignment horizontal="center" vertical="center" wrapText="1"/>
    </xf>
    <xf numFmtId="0" fontId="4" fillId="0" borderId="11" xfId="53" applyFont="1" applyFill="1" applyBorder="1" applyAlignment="1" applyProtection="1">
      <alignment horizontal="center" vertical="center"/>
    </xf>
    <xf numFmtId="0" fontId="4" fillId="0" borderId="15" xfId="53" applyFont="1" applyFill="1" applyBorder="1" applyAlignment="1" applyProtection="1">
      <alignment horizontal="center" vertical="center"/>
    </xf>
    <xf numFmtId="0" fontId="9" fillId="0" borderId="15" xfId="53" applyFont="1" applyFill="1" applyBorder="1" applyAlignment="1" applyProtection="1">
      <alignment horizontal="center" vertical="center" wrapText="1"/>
    </xf>
    <xf numFmtId="0" fontId="9" fillId="0" borderId="12" xfId="53" applyFont="1" applyFill="1" applyBorder="1" applyAlignment="1" applyProtection="1">
      <alignment horizontal="center" vertical="center" wrapText="1"/>
    </xf>
    <xf numFmtId="176" fontId="2" fillId="2" borderId="1" xfId="53" applyNumberFormat="1" applyFont="1" applyFill="1" applyBorder="1" applyAlignment="1" applyProtection="1">
      <alignment horizontal="center" vertical="center"/>
      <protection locked="0"/>
    </xf>
    <xf numFmtId="176" fontId="6" fillId="2" borderId="1" xfId="53" applyNumberFormat="1" applyFont="1" applyFill="1" applyBorder="1" applyAlignment="1" applyProtection="1">
      <alignment horizontal="right" vertical="center"/>
      <protection locked="0"/>
    </xf>
    <xf numFmtId="4" fontId="5" fillId="0" borderId="0" xfId="53" applyNumberFormat="1" applyFont="1" applyFill="1" applyBorder="1" applyAlignment="1" applyProtection="1">
      <alignment horizontal="right" vertical="center"/>
    </xf>
    <xf numFmtId="4" fontId="9" fillId="0" borderId="0" xfId="53" applyNumberFormat="1" applyFont="1" applyFill="1" applyBorder="1" applyAlignment="1" applyProtection="1">
      <alignment horizontal="right" vertical="center"/>
    </xf>
    <xf numFmtId="0" fontId="1" fillId="0" borderId="0" xfId="53" applyFont="1" applyFill="1" applyBorder="1" applyAlignment="1" applyProtection="1">
      <alignment vertical="top"/>
    </xf>
    <xf numFmtId="49" fontId="5" fillId="0" borderId="1" xfId="53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53" applyNumberFormat="1" applyFont="1" applyFill="1" applyBorder="1" applyAlignment="1" applyProtection="1">
      <alignment horizontal="left" vertical="center"/>
      <protection locked="0"/>
    </xf>
    <xf numFmtId="177" fontId="6" fillId="0" borderId="1" xfId="53" applyNumberFormat="1" applyFont="1" applyFill="1" applyBorder="1" applyAlignment="1" applyProtection="1">
      <alignment horizontal="right" vertical="center"/>
      <protection locked="0"/>
    </xf>
    <xf numFmtId="49" fontId="2" fillId="0" borderId="1" xfId="53" applyNumberFormat="1" applyFont="1" applyFill="1" applyBorder="1" applyAlignment="1" applyProtection="1">
      <alignment vertical="center"/>
      <protection locked="0"/>
    </xf>
    <xf numFmtId="176" fontId="27" fillId="0" borderId="1" xfId="53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3" applyFont="1" applyFill="1" applyBorder="1" applyAlignment="1" applyProtection="1">
      <alignment vertical="center"/>
    </xf>
    <xf numFmtId="0" fontId="26" fillId="0" borderId="0" xfId="53" applyFont="1" applyFill="1" applyBorder="1" applyAlignment="1" applyProtection="1">
      <alignment horizontal="center" vertical="center"/>
    </xf>
    <xf numFmtId="176" fontId="6" fillId="3" borderId="1" xfId="53" applyNumberFormat="1" applyFont="1" applyFill="1" applyBorder="1" applyAlignment="1" applyProtection="1">
      <alignment horizontal="right" vertical="center"/>
      <protection locked="0"/>
    </xf>
    <xf numFmtId="0" fontId="1" fillId="0" borderId="1" xfId="53" applyFont="1" applyFill="1" applyBorder="1" applyAlignment="1" applyProtection="1">
      <alignment vertical="center"/>
      <protection locked="0"/>
    </xf>
    <xf numFmtId="176" fontId="30" fillId="3" borderId="1" xfId="53" applyNumberFormat="1" applyFont="1" applyFill="1" applyBorder="1" applyAlignment="1" applyProtection="1">
      <alignment horizontal="right" vertical="center"/>
      <protection locked="0"/>
    </xf>
    <xf numFmtId="176" fontId="41" fillId="0" borderId="1" xfId="53" applyNumberFormat="1" applyFont="1" applyFill="1" applyBorder="1" applyAlignment="1" applyProtection="1">
      <alignment vertical="center"/>
      <protection locked="0"/>
    </xf>
    <xf numFmtId="0" fontId="41" fillId="0" borderId="0" xfId="53" applyFont="1" applyFill="1" applyBorder="1" applyAlignment="1" applyProtection="1">
      <alignment vertical="center"/>
      <protection locked="0"/>
    </xf>
    <xf numFmtId="0" fontId="4" fillId="0" borderId="16" xfId="53" applyFont="1" applyFill="1" applyBorder="1" applyAlignment="1" applyProtection="1">
      <alignment horizontal="center" vertical="center" wrapText="1"/>
      <protection locked="0"/>
    </xf>
    <xf numFmtId="0" fontId="4" fillId="0" borderId="5" xfId="53" applyFont="1" applyFill="1" applyBorder="1" applyAlignment="1" applyProtection="1">
      <alignment vertical="center" wrapText="1"/>
      <protection locked="0"/>
    </xf>
    <xf numFmtId="0" fontId="4" fillId="0" borderId="1" xfId="53" applyFont="1" applyFill="1" applyBorder="1" applyAlignment="1" applyProtection="1">
      <alignment horizontal="center" vertical="center" wrapText="1"/>
    </xf>
    <xf numFmtId="0" fontId="1" fillId="0" borderId="1" xfId="53" applyFont="1" applyFill="1" applyBorder="1" applyAlignment="1" applyProtection="1">
      <alignment horizontal="left" vertical="center" wrapText="1"/>
      <protection locked="0"/>
    </xf>
    <xf numFmtId="0" fontId="1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" xfId="53" applyFont="1" applyFill="1" applyBorder="1" applyAlignment="1" applyProtection="1">
      <alignment horizontal="center" vertical="center" shrinkToFit="1"/>
      <protection locked="0"/>
    </xf>
    <xf numFmtId="176" fontId="6" fillId="0" borderId="1" xfId="53" applyNumberFormat="1" applyFont="1" applyFill="1" applyBorder="1" applyAlignment="1" applyProtection="1">
      <alignment horizontal="right" vertical="center" shrinkToFit="1"/>
      <protection locked="0"/>
    </xf>
    <xf numFmtId="0" fontId="2" fillId="0" borderId="1" xfId="53" applyFont="1" applyFill="1" applyBorder="1" applyAlignment="1" applyProtection="1">
      <alignment horizontal="left" vertical="center" indent="2"/>
      <protection locked="0"/>
    </xf>
    <xf numFmtId="176" fontId="30" fillId="0" borderId="1" xfId="53" applyNumberFormat="1" applyFont="1" applyFill="1" applyBorder="1" applyAlignment="1" applyProtection="1">
      <alignment horizontal="right" vertical="center" shrinkToFit="1"/>
      <protection locked="0"/>
    </xf>
    <xf numFmtId="0" fontId="1" fillId="0" borderId="17" xfId="53" applyFont="1" applyFill="1" applyBorder="1" applyAlignment="1" applyProtection="1">
      <protection locked="0"/>
    </xf>
    <xf numFmtId="0" fontId="1" fillId="0" borderId="0" xfId="53" applyFont="1" applyFill="1" applyBorder="1" applyAlignment="1" applyProtection="1">
      <alignment vertical="top"/>
      <protection locked="0"/>
    </xf>
    <xf numFmtId="0" fontId="42" fillId="0" borderId="0" xfId="53" applyFont="1" applyFill="1" applyBorder="1" applyAlignment="1" applyProtection="1">
      <alignment vertical="top"/>
    </xf>
    <xf numFmtId="0" fontId="5" fillId="0" borderId="0" xfId="53" applyFont="1" applyFill="1" applyBorder="1" applyAlignment="1" applyProtection="1">
      <alignment horizontal="right"/>
    </xf>
    <xf numFmtId="0" fontId="19" fillId="0" borderId="0" xfId="53" applyFont="1" applyFill="1" applyBorder="1" applyAlignment="1" applyProtection="1">
      <alignment horizontal="center" vertical="top"/>
    </xf>
    <xf numFmtId="0" fontId="2" fillId="0" borderId="1" xfId="53" applyFont="1" applyFill="1" applyBorder="1" applyAlignment="1" applyProtection="1">
      <alignment horizontal="left" vertical="center" indent="1"/>
      <protection locked="0"/>
    </xf>
    <xf numFmtId="0" fontId="1" fillId="0" borderId="1" xfId="53" applyFont="1" applyFill="1" applyBorder="1" applyAlignment="1" applyProtection="1">
      <alignment horizontal="left" vertical="center" indent="1"/>
      <protection locked="0"/>
    </xf>
    <xf numFmtId="176" fontId="41" fillId="0" borderId="1" xfId="53" applyNumberFormat="1" applyFont="1" applyFill="1" applyBorder="1" applyAlignment="1" applyProtection="1">
      <protection locked="0"/>
    </xf>
    <xf numFmtId="0" fontId="43" fillId="0" borderId="0" xfId="0" applyFont="1" applyProtection="1">
      <protection locked="0"/>
    </xf>
    <xf numFmtId="0" fontId="0" fillId="0" borderId="0" xfId="0" applyProtection="1">
      <protection locked="0"/>
    </xf>
    <xf numFmtId="0" fontId="44" fillId="0" borderId="0" xfId="0" applyFont="1" applyFill="1" applyAlignment="1" applyProtection="1">
      <alignment horizontal="center" vertical="center"/>
    </xf>
    <xf numFmtId="0" fontId="0" fillId="0" borderId="0" xfId="0" applyProtection="1"/>
    <xf numFmtId="0" fontId="45" fillId="0" borderId="0" xfId="0" applyFont="1" applyFill="1" applyAlignment="1" applyProtection="1">
      <alignment horizontal="left" vertical="center"/>
    </xf>
    <xf numFmtId="0" fontId="46" fillId="0" borderId="0" xfId="6" applyFont="1" applyFill="1" applyAlignment="1" applyProtection="1">
      <alignment horizontal="left" vertical="center" indent="3"/>
    </xf>
    <xf numFmtId="0" fontId="46" fillId="0" borderId="0" xfId="6" applyFont="1" applyFill="1" applyAlignment="1" applyProtection="1">
      <alignment horizontal="left" vertical="center" indent="3"/>
      <protection locked="0"/>
    </xf>
    <xf numFmtId="0" fontId="0" fillId="0" borderId="0" xfId="0" applyFill="1"/>
    <xf numFmtId="0" fontId="47" fillId="0" borderId="0" xfId="0" applyFont="1" applyFill="1" applyAlignment="1">
      <alignment horizontal="center" vertical="center"/>
    </xf>
    <xf numFmtId="0" fontId="1" fillId="0" borderId="0" xfId="0" applyFont="1" applyFill="1"/>
    <xf numFmtId="0" fontId="48" fillId="0" borderId="0" xfId="0" applyFont="1" applyFill="1" applyAlignment="1">
      <alignment horizontal="right" vertical="center"/>
    </xf>
    <xf numFmtId="0" fontId="49" fillId="0" borderId="0" xfId="0" applyFont="1" applyFill="1" applyAlignment="1">
      <alignment horizontal="left" vertical="center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3 3" xfId="51"/>
    <cellStyle name="Normal 3" xfId="52"/>
    <cellStyle name="Normal" xfId="53"/>
    <cellStyle name="常规 5" xfId="54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H8"/>
  <sheetViews>
    <sheetView showGridLines="0" workbookViewId="0">
      <selection activeCell="H6" sqref="H6"/>
    </sheetView>
  </sheetViews>
  <sheetFormatPr defaultColWidth="0" defaultRowHeight="13.2" zeroHeight="1" outlineLevelRow="7" outlineLevelCol="7"/>
  <cols>
    <col min="1" max="6" width="5.71296296296296" customWidth="1"/>
    <col min="7" max="7" width="22.8518518518519" customWidth="1"/>
    <col min="8" max="8" width="72" customWidth="1"/>
    <col min="9" max="14" width="0" hidden="1" customWidth="1"/>
    <col min="15" max="16384" width="9.13888888888889" hidden="1"/>
  </cols>
  <sheetData>
    <row r="1" spans="1:8">
      <c r="A1" s="248"/>
      <c r="B1" s="248"/>
      <c r="C1" s="248"/>
      <c r="D1" s="248"/>
      <c r="E1" s="248"/>
      <c r="F1" s="248"/>
      <c r="G1" s="248"/>
      <c r="H1" s="248"/>
    </row>
    <row r="2" spans="1:8">
      <c r="A2" s="248"/>
      <c r="B2" s="248"/>
      <c r="C2" s="248"/>
      <c r="D2" s="248"/>
      <c r="E2" s="248"/>
      <c r="F2" s="248"/>
      <c r="G2" s="248"/>
      <c r="H2" s="248"/>
    </row>
    <row r="3" ht="129.75" customHeight="1" spans="1:8">
      <c r="A3" s="249" t="s">
        <v>0</v>
      </c>
      <c r="B3" s="249"/>
      <c r="C3" s="249"/>
      <c r="D3" s="249"/>
      <c r="E3" s="249"/>
      <c r="F3" s="249"/>
      <c r="G3" s="249"/>
      <c r="H3" s="249"/>
    </row>
    <row r="4" spans="1:8">
      <c r="A4" s="248"/>
      <c r="B4" s="248"/>
      <c r="C4" s="248"/>
      <c r="D4" s="248"/>
      <c r="E4" s="248"/>
      <c r="F4" s="248"/>
      <c r="G4" s="248"/>
      <c r="H4" s="248"/>
    </row>
    <row r="5" ht="51" customHeight="1" spans="1:8">
      <c r="A5" s="250"/>
      <c r="B5" s="248"/>
      <c r="C5" s="248"/>
      <c r="D5" s="248"/>
      <c r="E5" s="248"/>
      <c r="F5" s="248"/>
      <c r="G5" s="251" t="s">
        <v>1</v>
      </c>
      <c r="H5" s="252" t="s">
        <v>2</v>
      </c>
    </row>
    <row r="6" ht="51" customHeight="1" spans="1:8">
      <c r="A6" s="250"/>
      <c r="B6" s="248"/>
      <c r="C6" s="248"/>
      <c r="D6" s="248"/>
      <c r="E6" s="248"/>
      <c r="F6" s="248"/>
      <c r="G6" s="251" t="s">
        <v>3</v>
      </c>
      <c r="H6" s="252" t="s">
        <v>4</v>
      </c>
    </row>
    <row r="7" ht="51" customHeight="1" spans="1:8">
      <c r="A7" s="250"/>
      <c r="B7" s="248"/>
      <c r="C7" s="248"/>
      <c r="D7" s="248"/>
      <c r="E7" s="248"/>
      <c r="F7" s="248"/>
      <c r="G7" s="251" t="s">
        <v>5</v>
      </c>
      <c r="H7" s="252" t="s">
        <v>6</v>
      </c>
    </row>
    <row r="8" ht="51" customHeight="1" spans="1:8">
      <c r="A8" s="250"/>
      <c r="B8" s="248"/>
      <c r="C8" s="248"/>
      <c r="D8" s="248"/>
      <c r="E8" s="248"/>
      <c r="F8" s="248"/>
      <c r="G8" s="251" t="s">
        <v>7</v>
      </c>
      <c r="H8" s="252" t="s">
        <v>8</v>
      </c>
    </row>
  </sheetData>
  <mergeCells count="1">
    <mergeCell ref="A3:H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AA21"/>
  <sheetViews>
    <sheetView showZeros="0" workbookViewId="0">
      <pane xSplit="3" ySplit="7" topLeftCell="D8" activePane="bottomRight" state="frozen"/>
      <selection/>
      <selection pane="topRight"/>
      <selection pane="bottomLeft"/>
      <selection pane="bottomRight" activeCell="K14" sqref="K14"/>
    </sheetView>
  </sheetViews>
  <sheetFormatPr defaultColWidth="9.13888888888889" defaultRowHeight="14.25" customHeight="1"/>
  <cols>
    <col min="1" max="1" width="23" style="26" customWidth="1"/>
    <col min="2" max="2" width="15.712962962963" style="26" customWidth="1"/>
    <col min="3" max="3" width="19.2222222222222" style="26" customWidth="1"/>
    <col min="4" max="4" width="19.3333333333333" style="26" customWidth="1"/>
    <col min="5" max="5" width="10.5555555555556" style="26" customWidth="1"/>
    <col min="6" max="6" width="15.712962962963" style="26" customWidth="1"/>
    <col min="7" max="7" width="10.5555555555556" style="26" customWidth="1"/>
    <col min="8" max="8" width="17.3333333333333" style="26" customWidth="1"/>
    <col min="9" max="27" width="12.712962962963" style="26" customWidth="1"/>
    <col min="28" max="28" width="4.71296296296296" style="26" customWidth="1"/>
    <col min="29" max="16384" width="9.13888888888889" style="26"/>
  </cols>
  <sheetData>
    <row r="1" s="71" customFormat="1" ht="13.5" customHeight="1" spans="5:27">
      <c r="E1" s="167"/>
      <c r="F1" s="167"/>
      <c r="G1" s="167"/>
      <c r="H1" s="167"/>
      <c r="I1" s="69"/>
      <c r="J1" s="69"/>
      <c r="K1" s="69"/>
      <c r="L1" s="69"/>
      <c r="M1" s="69"/>
      <c r="N1" s="69"/>
      <c r="O1" s="69"/>
      <c r="P1" s="69"/>
      <c r="Q1" s="69"/>
      <c r="AA1" s="70"/>
    </row>
    <row r="2" s="71" customFormat="1" ht="51.95" customHeight="1" spans="1:27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="89" customFormat="1" ht="24" customHeight="1" spans="1:27">
      <c r="A3" s="95" t="str">
        <f>SUBSTITUTE(封面!$G$5," ","")&amp;封面!$H$5</f>
        <v>部门名称：洱源县乔后镇卫生院</v>
      </c>
      <c r="B3" s="95"/>
      <c r="C3" s="95"/>
      <c r="D3" s="95"/>
      <c r="E3" s="95"/>
      <c r="F3" s="95"/>
      <c r="G3" s="95"/>
      <c r="H3" s="95"/>
      <c r="I3" s="96"/>
      <c r="J3" s="96"/>
      <c r="K3" s="96"/>
      <c r="L3" s="96"/>
      <c r="M3" s="96"/>
      <c r="N3" s="96"/>
      <c r="O3" s="96"/>
      <c r="P3" s="96"/>
      <c r="Q3" s="96"/>
      <c r="Z3" s="90" t="s">
        <v>187</v>
      </c>
      <c r="AA3" s="90"/>
    </row>
    <row r="4" ht="24" customHeight="1" spans="1:27">
      <c r="A4" s="61" t="s">
        <v>287</v>
      </c>
      <c r="B4" s="61" t="s">
        <v>199</v>
      </c>
      <c r="C4" s="61" t="s">
        <v>200</v>
      </c>
      <c r="D4" s="61" t="s">
        <v>288</v>
      </c>
      <c r="E4" s="61" t="s">
        <v>201</v>
      </c>
      <c r="F4" s="61" t="s">
        <v>202</v>
      </c>
      <c r="G4" s="61" t="s">
        <v>289</v>
      </c>
      <c r="H4" s="61" t="s">
        <v>290</v>
      </c>
      <c r="I4" s="61" t="s">
        <v>80</v>
      </c>
      <c r="J4" s="170" t="s">
        <v>81</v>
      </c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2"/>
      <c r="V4" s="98" t="s">
        <v>69</v>
      </c>
      <c r="W4" s="108"/>
      <c r="X4" s="108"/>
      <c r="Y4" s="108"/>
      <c r="Z4" s="108"/>
      <c r="AA4" s="114"/>
    </row>
    <row r="5" ht="24" customHeight="1" spans="1:27">
      <c r="A5" s="61"/>
      <c r="B5" s="61"/>
      <c r="C5" s="61"/>
      <c r="D5" s="61"/>
      <c r="E5" s="61"/>
      <c r="F5" s="61"/>
      <c r="G5" s="61"/>
      <c r="H5" s="61"/>
      <c r="I5" s="61"/>
      <c r="J5" s="97" t="s">
        <v>82</v>
      </c>
      <c r="K5" s="170" t="s">
        <v>83</v>
      </c>
      <c r="L5" s="172"/>
      <c r="M5" s="97" t="s">
        <v>84</v>
      </c>
      <c r="N5" s="97" t="s">
        <v>85</v>
      </c>
      <c r="O5" s="97" t="s">
        <v>86</v>
      </c>
      <c r="P5" s="170" t="s">
        <v>87</v>
      </c>
      <c r="Q5" s="171"/>
      <c r="R5" s="171"/>
      <c r="S5" s="171"/>
      <c r="T5" s="171"/>
      <c r="U5" s="172"/>
      <c r="V5" s="97" t="s">
        <v>82</v>
      </c>
      <c r="W5" s="97" t="s">
        <v>83</v>
      </c>
      <c r="X5" s="97" t="s">
        <v>84</v>
      </c>
      <c r="Y5" s="97" t="s">
        <v>85</v>
      </c>
      <c r="Z5" s="97" t="s">
        <v>86</v>
      </c>
      <c r="AA5" s="97" t="s">
        <v>87</v>
      </c>
    </row>
    <row r="6" ht="32.25" customHeight="1" spans="1:27">
      <c r="A6" s="61"/>
      <c r="B6" s="61"/>
      <c r="C6" s="61"/>
      <c r="D6" s="61"/>
      <c r="E6" s="61"/>
      <c r="F6" s="61"/>
      <c r="G6" s="61"/>
      <c r="H6" s="61"/>
      <c r="I6" s="61"/>
      <c r="J6" s="100"/>
      <c r="K6" s="61" t="s">
        <v>205</v>
      </c>
      <c r="L6" s="61" t="s">
        <v>291</v>
      </c>
      <c r="M6" s="100"/>
      <c r="N6" s="100"/>
      <c r="O6" s="100"/>
      <c r="P6" s="97" t="s">
        <v>82</v>
      </c>
      <c r="Q6" s="97" t="s">
        <v>88</v>
      </c>
      <c r="R6" s="97" t="s">
        <v>89</v>
      </c>
      <c r="S6" s="97" t="s">
        <v>90</v>
      </c>
      <c r="T6" s="97" t="s">
        <v>91</v>
      </c>
      <c r="U6" s="97" t="s">
        <v>92</v>
      </c>
      <c r="V6" s="100"/>
      <c r="W6" s="100"/>
      <c r="X6" s="100"/>
      <c r="Y6" s="100"/>
      <c r="Z6" s="100"/>
      <c r="AA6" s="100"/>
    </row>
    <row r="7" ht="24" customHeight="1" spans="1:27">
      <c r="A7" s="101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1">
        <v>7</v>
      </c>
      <c r="H7" s="101">
        <v>8</v>
      </c>
      <c r="I7" s="101" t="s">
        <v>292</v>
      </c>
      <c r="J7" s="101" t="s">
        <v>293</v>
      </c>
      <c r="K7" s="101">
        <v>11</v>
      </c>
      <c r="L7" s="101">
        <v>12</v>
      </c>
      <c r="M7" s="101">
        <v>13</v>
      </c>
      <c r="N7" s="101">
        <v>14</v>
      </c>
      <c r="O7" s="101">
        <v>15</v>
      </c>
      <c r="P7" s="101" t="s">
        <v>294</v>
      </c>
      <c r="Q7" s="101">
        <v>17</v>
      </c>
      <c r="R7" s="101">
        <v>18</v>
      </c>
      <c r="S7" s="101">
        <v>19</v>
      </c>
      <c r="T7" s="101">
        <v>20</v>
      </c>
      <c r="U7" s="101">
        <v>21</v>
      </c>
      <c r="V7" s="101" t="s">
        <v>295</v>
      </c>
      <c r="W7" s="101">
        <v>23</v>
      </c>
      <c r="X7" s="101">
        <v>24</v>
      </c>
      <c r="Y7" s="101">
        <v>25</v>
      </c>
      <c r="Z7" s="101">
        <v>26</v>
      </c>
      <c r="AA7" s="101">
        <v>27</v>
      </c>
    </row>
    <row r="8" ht="33" customHeight="1" spans="1:27">
      <c r="A8" s="20" t="s">
        <v>296</v>
      </c>
      <c r="B8" s="20" t="s">
        <v>297</v>
      </c>
      <c r="C8" s="20" t="s">
        <v>298</v>
      </c>
      <c r="D8" s="20" t="s">
        <v>2</v>
      </c>
      <c r="E8" s="20" t="s">
        <v>236</v>
      </c>
      <c r="F8" s="20" t="s">
        <v>237</v>
      </c>
      <c r="G8" s="20" t="s">
        <v>299</v>
      </c>
      <c r="H8" s="20" t="s">
        <v>300</v>
      </c>
      <c r="I8" s="173">
        <v>3</v>
      </c>
      <c r="J8" s="173">
        <v>3</v>
      </c>
      <c r="K8" s="173"/>
      <c r="L8" s="173" t="s">
        <v>97</v>
      </c>
      <c r="M8" s="173" t="s">
        <v>97</v>
      </c>
      <c r="N8" s="173" t="s">
        <v>97</v>
      </c>
      <c r="O8" s="173"/>
      <c r="P8" s="173">
        <v>3</v>
      </c>
      <c r="Q8" s="173">
        <v>3</v>
      </c>
      <c r="R8" s="173" t="s">
        <v>97</v>
      </c>
      <c r="S8" s="173" t="s">
        <v>97</v>
      </c>
      <c r="T8" s="173"/>
      <c r="U8" s="173"/>
      <c r="V8" s="173"/>
      <c r="W8" s="173"/>
      <c r="X8" s="173"/>
      <c r="Y8" s="173"/>
      <c r="Z8" s="173" t="s">
        <v>97</v>
      </c>
      <c r="AA8" s="173" t="s">
        <v>97</v>
      </c>
    </row>
    <row r="9" ht="33" customHeight="1" spans="1:27">
      <c r="A9" s="20" t="s">
        <v>296</v>
      </c>
      <c r="B9" s="20" t="s">
        <v>297</v>
      </c>
      <c r="C9" s="20" t="s">
        <v>298</v>
      </c>
      <c r="D9" s="20" t="s">
        <v>2</v>
      </c>
      <c r="E9" s="20" t="s">
        <v>236</v>
      </c>
      <c r="F9" s="20" t="s">
        <v>237</v>
      </c>
      <c r="G9" s="20" t="s">
        <v>301</v>
      </c>
      <c r="H9" s="20" t="s">
        <v>302</v>
      </c>
      <c r="I9" s="173">
        <v>0.8</v>
      </c>
      <c r="J9" s="173">
        <v>0.8</v>
      </c>
      <c r="K9" s="173"/>
      <c r="L9" s="173"/>
      <c r="M9" s="173"/>
      <c r="N9" s="173"/>
      <c r="O9" s="173"/>
      <c r="P9" s="173">
        <v>0.8</v>
      </c>
      <c r="Q9" s="173">
        <v>0.8</v>
      </c>
      <c r="R9" s="173"/>
      <c r="S9" s="173"/>
      <c r="T9" s="173"/>
      <c r="U9" s="173"/>
      <c r="V9" s="173"/>
      <c r="W9" s="173"/>
      <c r="X9" s="173"/>
      <c r="Y9" s="173"/>
      <c r="Z9" s="173"/>
      <c r="AA9" s="173"/>
    </row>
    <row r="10" ht="33" customHeight="1" spans="1:27">
      <c r="A10" s="20" t="s">
        <v>296</v>
      </c>
      <c r="B10" s="20" t="s">
        <v>297</v>
      </c>
      <c r="C10" s="20" t="s">
        <v>298</v>
      </c>
      <c r="D10" s="20" t="s">
        <v>2</v>
      </c>
      <c r="E10" s="20" t="s">
        <v>236</v>
      </c>
      <c r="F10" s="20" t="s">
        <v>237</v>
      </c>
      <c r="G10" s="20" t="s">
        <v>303</v>
      </c>
      <c r="H10" s="20" t="s">
        <v>304</v>
      </c>
      <c r="I10" s="173">
        <v>2.5</v>
      </c>
      <c r="J10" s="173">
        <v>2.5</v>
      </c>
      <c r="K10" s="173"/>
      <c r="L10" s="173"/>
      <c r="M10" s="173"/>
      <c r="N10" s="173"/>
      <c r="O10" s="173"/>
      <c r="P10" s="173">
        <v>2.5</v>
      </c>
      <c r="Q10" s="173">
        <v>2.5</v>
      </c>
      <c r="R10" s="173"/>
      <c r="S10" s="173"/>
      <c r="T10" s="173"/>
      <c r="U10" s="173"/>
      <c r="V10" s="173"/>
      <c r="W10" s="173"/>
      <c r="X10" s="173"/>
      <c r="Y10" s="173"/>
      <c r="Z10" s="173"/>
      <c r="AA10" s="173"/>
    </row>
    <row r="11" ht="33" customHeight="1" spans="1:27">
      <c r="A11" s="20" t="s">
        <v>296</v>
      </c>
      <c r="B11" s="20" t="s">
        <v>297</v>
      </c>
      <c r="C11" s="20" t="s">
        <v>298</v>
      </c>
      <c r="D11" s="20" t="s">
        <v>2</v>
      </c>
      <c r="E11" s="20" t="s">
        <v>236</v>
      </c>
      <c r="F11" s="20" t="s">
        <v>237</v>
      </c>
      <c r="G11" s="20" t="s">
        <v>305</v>
      </c>
      <c r="H11" s="20" t="s">
        <v>306</v>
      </c>
      <c r="I11" s="173">
        <v>2.5</v>
      </c>
      <c r="J11" s="173">
        <v>2.5</v>
      </c>
      <c r="K11" s="173"/>
      <c r="L11" s="173"/>
      <c r="M11" s="173"/>
      <c r="N11" s="173"/>
      <c r="O11" s="173"/>
      <c r="P11" s="173">
        <v>2.5</v>
      </c>
      <c r="Q11" s="173">
        <v>2.5</v>
      </c>
      <c r="R11" s="173"/>
      <c r="S11" s="173"/>
      <c r="T11" s="173"/>
      <c r="U11" s="173"/>
      <c r="V11" s="173"/>
      <c r="W11" s="173"/>
      <c r="X11" s="173"/>
      <c r="Y11" s="173"/>
      <c r="Z11" s="173"/>
      <c r="AA11" s="173"/>
    </row>
    <row r="12" ht="33" customHeight="1" spans="1:27">
      <c r="A12" s="20" t="s">
        <v>296</v>
      </c>
      <c r="B12" s="20" t="s">
        <v>297</v>
      </c>
      <c r="C12" s="20" t="s">
        <v>298</v>
      </c>
      <c r="D12" s="20" t="s">
        <v>2</v>
      </c>
      <c r="E12" s="20" t="s">
        <v>236</v>
      </c>
      <c r="F12" s="20" t="s">
        <v>237</v>
      </c>
      <c r="G12" s="20" t="s">
        <v>307</v>
      </c>
      <c r="H12" s="20" t="s">
        <v>308</v>
      </c>
      <c r="I12" s="173">
        <v>4</v>
      </c>
      <c r="J12" s="173">
        <v>4</v>
      </c>
      <c r="K12" s="173"/>
      <c r="L12" s="173"/>
      <c r="M12" s="173"/>
      <c r="N12" s="173"/>
      <c r="O12" s="173"/>
      <c r="P12" s="173">
        <v>4</v>
      </c>
      <c r="Q12" s="173">
        <v>4</v>
      </c>
      <c r="R12" s="173"/>
      <c r="S12" s="173"/>
      <c r="T12" s="173"/>
      <c r="U12" s="173"/>
      <c r="V12" s="173"/>
      <c r="W12" s="173"/>
      <c r="X12" s="173"/>
      <c r="Y12" s="173"/>
      <c r="Z12" s="173"/>
      <c r="AA12" s="173"/>
    </row>
    <row r="13" ht="33" customHeight="1" spans="1:27">
      <c r="A13" s="20" t="s">
        <v>296</v>
      </c>
      <c r="B13" s="20" t="s">
        <v>297</v>
      </c>
      <c r="C13" s="20" t="s">
        <v>298</v>
      </c>
      <c r="D13" s="20" t="s">
        <v>2</v>
      </c>
      <c r="E13" s="20" t="s">
        <v>236</v>
      </c>
      <c r="F13" s="20" t="s">
        <v>237</v>
      </c>
      <c r="G13" s="20" t="s">
        <v>309</v>
      </c>
      <c r="H13" s="20" t="s">
        <v>310</v>
      </c>
      <c r="I13" s="173">
        <v>12</v>
      </c>
      <c r="J13" s="173">
        <v>12</v>
      </c>
      <c r="K13" s="173"/>
      <c r="L13" s="173"/>
      <c r="M13" s="173"/>
      <c r="N13" s="173"/>
      <c r="O13" s="173"/>
      <c r="P13" s="173">
        <v>12</v>
      </c>
      <c r="Q13" s="173">
        <v>12</v>
      </c>
      <c r="R13" s="173"/>
      <c r="S13" s="173"/>
      <c r="T13" s="173"/>
      <c r="U13" s="173"/>
      <c r="V13" s="173"/>
      <c r="W13" s="173"/>
      <c r="X13" s="173"/>
      <c r="Y13" s="173"/>
      <c r="Z13" s="173"/>
      <c r="AA13" s="173"/>
    </row>
    <row r="14" ht="33" customHeight="1" spans="1:27">
      <c r="A14" s="20" t="s">
        <v>296</v>
      </c>
      <c r="B14" s="20" t="s">
        <v>297</v>
      </c>
      <c r="C14" s="20" t="s">
        <v>298</v>
      </c>
      <c r="D14" s="20" t="s">
        <v>2</v>
      </c>
      <c r="E14" s="20" t="s">
        <v>236</v>
      </c>
      <c r="F14" s="20" t="s">
        <v>237</v>
      </c>
      <c r="G14" s="20" t="s">
        <v>311</v>
      </c>
      <c r="H14" s="20" t="s">
        <v>312</v>
      </c>
      <c r="I14" s="173">
        <v>250</v>
      </c>
      <c r="J14" s="173">
        <v>250</v>
      </c>
      <c r="K14" s="173"/>
      <c r="L14" s="173"/>
      <c r="M14" s="173"/>
      <c r="N14" s="173"/>
      <c r="O14" s="173"/>
      <c r="P14" s="173">
        <v>250</v>
      </c>
      <c r="Q14" s="173">
        <v>250</v>
      </c>
      <c r="R14" s="173"/>
      <c r="S14" s="173"/>
      <c r="T14" s="173"/>
      <c r="U14" s="173"/>
      <c r="V14" s="173"/>
      <c r="W14" s="173"/>
      <c r="X14" s="173"/>
      <c r="Y14" s="173"/>
      <c r="Z14" s="173"/>
      <c r="AA14" s="173"/>
    </row>
    <row r="15" ht="33" customHeight="1" spans="1:27">
      <c r="A15" s="20" t="s">
        <v>296</v>
      </c>
      <c r="B15" s="20" t="s">
        <v>297</v>
      </c>
      <c r="C15" s="20" t="s">
        <v>298</v>
      </c>
      <c r="D15" s="20" t="s">
        <v>2</v>
      </c>
      <c r="E15" s="20" t="s">
        <v>236</v>
      </c>
      <c r="F15" s="20" t="s">
        <v>237</v>
      </c>
      <c r="G15" s="20" t="s">
        <v>313</v>
      </c>
      <c r="H15" s="20" t="s">
        <v>314</v>
      </c>
      <c r="I15" s="173">
        <v>85.2</v>
      </c>
      <c r="J15" s="173">
        <v>85.2</v>
      </c>
      <c r="K15" s="173"/>
      <c r="L15" s="173"/>
      <c r="M15" s="173"/>
      <c r="N15" s="173"/>
      <c r="O15" s="173"/>
      <c r="P15" s="173">
        <v>85.2</v>
      </c>
      <c r="Q15" s="173">
        <v>85.2</v>
      </c>
      <c r="R15" s="173"/>
      <c r="S15" s="173"/>
      <c r="T15" s="173"/>
      <c r="U15" s="173"/>
      <c r="V15" s="173"/>
      <c r="W15" s="173"/>
      <c r="X15" s="173"/>
      <c r="Y15" s="173"/>
      <c r="Z15" s="173"/>
      <c r="AA15" s="173"/>
    </row>
    <row r="16" ht="33" customHeight="1" spans="1:27">
      <c r="A16" s="20" t="s">
        <v>296</v>
      </c>
      <c r="B16" s="20" t="s">
        <v>297</v>
      </c>
      <c r="C16" s="20" t="s">
        <v>298</v>
      </c>
      <c r="D16" s="20" t="s">
        <v>2</v>
      </c>
      <c r="E16" s="20" t="s">
        <v>236</v>
      </c>
      <c r="F16" s="20" t="s">
        <v>237</v>
      </c>
      <c r="G16" s="20" t="s">
        <v>272</v>
      </c>
      <c r="H16" s="20" t="s">
        <v>271</v>
      </c>
      <c r="I16" s="173">
        <v>4</v>
      </c>
      <c r="J16" s="173">
        <v>4</v>
      </c>
      <c r="K16" s="173"/>
      <c r="L16" s="173"/>
      <c r="M16" s="173"/>
      <c r="N16" s="173"/>
      <c r="O16" s="173"/>
      <c r="P16" s="173">
        <v>4</v>
      </c>
      <c r="Q16" s="173">
        <v>4</v>
      </c>
      <c r="R16" s="173"/>
      <c r="S16" s="173"/>
      <c r="T16" s="173"/>
      <c r="U16" s="173"/>
      <c r="V16" s="173"/>
      <c r="W16" s="173"/>
      <c r="X16" s="173"/>
      <c r="Y16" s="173"/>
      <c r="Z16" s="173"/>
      <c r="AA16" s="173"/>
    </row>
    <row r="17" ht="33" customHeight="1" spans="1:27">
      <c r="A17" s="20" t="s">
        <v>296</v>
      </c>
      <c r="B17" s="20" t="s">
        <v>297</v>
      </c>
      <c r="C17" s="20" t="s">
        <v>298</v>
      </c>
      <c r="D17" s="20" t="s">
        <v>2</v>
      </c>
      <c r="E17" s="20" t="s">
        <v>236</v>
      </c>
      <c r="F17" s="20" t="s">
        <v>237</v>
      </c>
      <c r="G17" s="20" t="s">
        <v>315</v>
      </c>
      <c r="H17" s="20" t="s">
        <v>316</v>
      </c>
      <c r="I17" s="173">
        <v>4</v>
      </c>
      <c r="J17" s="173">
        <v>4</v>
      </c>
      <c r="K17" s="173"/>
      <c r="L17" s="173"/>
      <c r="M17" s="173"/>
      <c r="N17" s="173"/>
      <c r="O17" s="173"/>
      <c r="P17" s="173">
        <v>4</v>
      </c>
      <c r="Q17" s="173">
        <v>4</v>
      </c>
      <c r="R17" s="173"/>
      <c r="S17" s="173"/>
      <c r="T17" s="173"/>
      <c r="U17" s="173"/>
      <c r="V17" s="173"/>
      <c r="W17" s="173"/>
      <c r="X17" s="173"/>
      <c r="Y17" s="173"/>
      <c r="Z17" s="173"/>
      <c r="AA17" s="173"/>
    </row>
    <row r="18" ht="33" customHeight="1" spans="1:27">
      <c r="A18" s="20" t="s">
        <v>296</v>
      </c>
      <c r="B18" s="20" t="s">
        <v>297</v>
      </c>
      <c r="C18" s="20" t="s">
        <v>298</v>
      </c>
      <c r="D18" s="20" t="s">
        <v>2</v>
      </c>
      <c r="E18" s="20" t="s">
        <v>236</v>
      </c>
      <c r="F18" s="20" t="s">
        <v>237</v>
      </c>
      <c r="G18" s="20" t="s">
        <v>317</v>
      </c>
      <c r="H18" s="20" t="s">
        <v>318</v>
      </c>
      <c r="I18" s="173">
        <v>2</v>
      </c>
      <c r="J18" s="173">
        <v>2</v>
      </c>
      <c r="K18" s="173"/>
      <c r="L18" s="173"/>
      <c r="M18" s="173"/>
      <c r="N18" s="173"/>
      <c r="O18" s="173"/>
      <c r="P18" s="173">
        <v>2</v>
      </c>
      <c r="Q18" s="173">
        <v>2</v>
      </c>
      <c r="R18" s="173"/>
      <c r="S18" s="173"/>
      <c r="T18" s="173"/>
      <c r="U18" s="173"/>
      <c r="V18" s="173"/>
      <c r="W18" s="173"/>
      <c r="X18" s="173"/>
      <c r="Y18" s="173"/>
      <c r="Z18" s="173"/>
      <c r="AA18" s="173"/>
    </row>
    <row r="19" ht="33" customHeight="1" spans="1:27">
      <c r="A19" s="20" t="s">
        <v>296</v>
      </c>
      <c r="B19" s="20" t="s">
        <v>297</v>
      </c>
      <c r="C19" s="20" t="s">
        <v>298</v>
      </c>
      <c r="D19" s="20" t="s">
        <v>2</v>
      </c>
      <c r="E19" s="20" t="s">
        <v>236</v>
      </c>
      <c r="F19" s="20" t="s">
        <v>237</v>
      </c>
      <c r="G19" s="20" t="s">
        <v>319</v>
      </c>
      <c r="H19" s="20" t="s">
        <v>320</v>
      </c>
      <c r="I19" s="173">
        <v>2</v>
      </c>
      <c r="J19" s="173">
        <v>2</v>
      </c>
      <c r="K19" s="173"/>
      <c r="L19" s="173"/>
      <c r="M19" s="173"/>
      <c r="N19" s="173"/>
      <c r="O19" s="173"/>
      <c r="P19" s="173">
        <v>2</v>
      </c>
      <c r="Q19" s="173">
        <v>2</v>
      </c>
      <c r="R19" s="173"/>
      <c r="S19" s="173"/>
      <c r="T19" s="173"/>
      <c r="U19" s="173"/>
      <c r="V19" s="173"/>
      <c r="W19" s="173"/>
      <c r="X19" s="173"/>
      <c r="Y19" s="173"/>
      <c r="Z19" s="173"/>
      <c r="AA19" s="173"/>
    </row>
    <row r="20" ht="33" customHeight="1" spans="1:27">
      <c r="A20" s="20" t="s">
        <v>296</v>
      </c>
      <c r="B20" s="20" t="s">
        <v>297</v>
      </c>
      <c r="C20" s="20" t="s">
        <v>298</v>
      </c>
      <c r="D20" s="20" t="s">
        <v>2</v>
      </c>
      <c r="E20" s="20" t="s">
        <v>236</v>
      </c>
      <c r="F20" s="20" t="s">
        <v>237</v>
      </c>
      <c r="G20" s="20" t="s">
        <v>321</v>
      </c>
      <c r="H20" s="20" t="s">
        <v>322</v>
      </c>
      <c r="I20" s="173">
        <v>28</v>
      </c>
      <c r="J20" s="173">
        <v>28</v>
      </c>
      <c r="K20" s="173"/>
      <c r="L20" s="173"/>
      <c r="M20" s="173"/>
      <c r="N20" s="173"/>
      <c r="O20" s="173"/>
      <c r="P20" s="173">
        <v>28</v>
      </c>
      <c r="Q20" s="173">
        <v>28</v>
      </c>
      <c r="R20" s="173"/>
      <c r="S20" s="173"/>
      <c r="T20" s="173"/>
      <c r="U20" s="173"/>
      <c r="V20" s="173"/>
      <c r="W20" s="173"/>
      <c r="X20" s="173"/>
      <c r="Y20" s="173"/>
      <c r="Z20" s="173"/>
      <c r="AA20" s="173"/>
    </row>
    <row r="21" ht="35" customHeight="1" spans="1:27">
      <c r="A21" s="168" t="s">
        <v>135</v>
      </c>
      <c r="B21" s="168"/>
      <c r="C21" s="169"/>
      <c r="D21" s="169"/>
      <c r="E21" s="169"/>
      <c r="F21" s="169"/>
      <c r="G21" s="169"/>
      <c r="H21" s="169"/>
      <c r="I21" s="174">
        <f>SUM(I8:I20)</f>
        <v>400</v>
      </c>
      <c r="J21" s="174">
        <f t="shared" ref="J21:Q21" si="0">SUM(J8:J20)</f>
        <v>400</v>
      </c>
      <c r="K21" s="174">
        <f t="shared" si="0"/>
        <v>0</v>
      </c>
      <c r="L21" s="174">
        <f t="shared" si="0"/>
        <v>0</v>
      </c>
      <c r="M21" s="174">
        <f t="shared" si="0"/>
        <v>0</v>
      </c>
      <c r="N21" s="174">
        <f t="shared" si="0"/>
        <v>0</v>
      </c>
      <c r="O21" s="174">
        <f t="shared" si="0"/>
        <v>0</v>
      </c>
      <c r="P21" s="174">
        <f t="shared" si="0"/>
        <v>400</v>
      </c>
      <c r="Q21" s="174">
        <f t="shared" si="0"/>
        <v>400</v>
      </c>
      <c r="R21" s="174" t="s">
        <v>97</v>
      </c>
      <c r="S21" s="174" t="s">
        <v>97</v>
      </c>
      <c r="T21" s="174"/>
      <c r="U21" s="174"/>
      <c r="V21" s="174"/>
      <c r="W21" s="174"/>
      <c r="X21" s="174"/>
      <c r="Y21" s="174"/>
      <c r="Z21" s="174" t="s">
        <v>97</v>
      </c>
      <c r="AA21" s="174" t="s">
        <v>97</v>
      </c>
    </row>
  </sheetData>
  <sheetProtection formatCells="0" formatColumns="0" formatRows="0" insertRows="0" insertColumns="0" insertHyperlinks="0" deleteColumns="0" deleteRows="0" sort="0" autoFilter="0" pivotTables="0"/>
  <mergeCells count="27">
    <mergeCell ref="A2:AA2"/>
    <mergeCell ref="A3:H3"/>
    <mergeCell ref="Z3:AA3"/>
    <mergeCell ref="J4:U4"/>
    <mergeCell ref="V4:AA4"/>
    <mergeCell ref="K5:L5"/>
    <mergeCell ref="P5:U5"/>
    <mergeCell ref="A21:H2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V5:V6"/>
    <mergeCell ref="W5:W6"/>
    <mergeCell ref="X5:X6"/>
    <mergeCell ref="Y5:Y6"/>
    <mergeCell ref="Z5:Z6"/>
    <mergeCell ref="AA5:AA6"/>
  </mergeCells>
  <printOptions horizontalCentered="1"/>
  <pageMargins left="0.393700787401575" right="0.393700787401575" top="0.511811023622047" bottom="0.511811023622047" header="0.31496062992126" footer="0.31496062992126"/>
  <pageSetup paperSize="9" scale="3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14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H23" sqref="H23"/>
    </sheetView>
  </sheetViews>
  <sheetFormatPr defaultColWidth="9.13888888888889" defaultRowHeight="12"/>
  <cols>
    <col min="1" max="1" width="34.287037037037" style="25" customWidth="1"/>
    <col min="2" max="6" width="19.8518518518519" style="25" customWidth="1"/>
    <col min="7" max="7" width="19.8518518518519" style="56" customWidth="1"/>
    <col min="8" max="8" width="19.8518518518519" style="25" customWidth="1"/>
    <col min="9" max="10" width="19.8518518518519" style="56" customWidth="1"/>
    <col min="11" max="11" width="25.1388888888889" style="25" customWidth="1"/>
    <col min="12" max="12" width="6" style="56" customWidth="1"/>
    <col min="13" max="16384" width="9.13888888888889" style="56"/>
  </cols>
  <sheetData>
    <row r="1" s="54" customFormat="1" customHeight="1" spans="1:11">
      <c r="A1" s="57"/>
      <c r="B1" s="57"/>
      <c r="C1" s="57"/>
      <c r="D1" s="57"/>
      <c r="E1" s="57"/>
      <c r="F1" s="57"/>
      <c r="H1" s="57"/>
      <c r="K1" s="68"/>
    </row>
    <row r="2" s="159" customFormat="1" ht="36" customHeight="1" spans="1:11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="55" customFormat="1" ht="24" customHeight="1" spans="1:11">
      <c r="A3" s="59" t="str">
        <f>SUBSTITUTE(封面!$G$5," ","")&amp;封面!$H$5</f>
        <v>部门名称：洱源县乔后镇卫生院</v>
      </c>
      <c r="B3" s="59"/>
      <c r="C3" s="60"/>
      <c r="D3" s="60"/>
      <c r="E3" s="60"/>
      <c r="F3" s="60"/>
      <c r="H3" s="60"/>
      <c r="K3" s="60"/>
    </row>
    <row r="4" ht="44.25" customHeight="1" spans="1:11">
      <c r="A4" s="61" t="s">
        <v>323</v>
      </c>
      <c r="B4" s="61" t="s">
        <v>199</v>
      </c>
      <c r="C4" s="61" t="s">
        <v>324</v>
      </c>
      <c r="D4" s="61" t="s">
        <v>325</v>
      </c>
      <c r="E4" s="61" t="s">
        <v>326</v>
      </c>
      <c r="F4" s="61" t="s">
        <v>327</v>
      </c>
      <c r="G4" s="62" t="s">
        <v>328</v>
      </c>
      <c r="H4" s="61" t="s">
        <v>329</v>
      </c>
      <c r="I4" s="62" t="s">
        <v>330</v>
      </c>
      <c r="J4" s="62" t="s">
        <v>331</v>
      </c>
      <c r="K4" s="61" t="s">
        <v>332</v>
      </c>
    </row>
    <row r="5" ht="14.25" customHeight="1" spans="1:11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</row>
    <row r="6" ht="50" customHeight="1" spans="1:11">
      <c r="A6" s="160" t="s">
        <v>333</v>
      </c>
      <c r="B6" s="160" t="s">
        <v>297</v>
      </c>
      <c r="C6" s="160" t="s">
        <v>333</v>
      </c>
      <c r="D6" s="61" t="s">
        <v>334</v>
      </c>
      <c r="E6" s="61" t="s">
        <v>335</v>
      </c>
      <c r="F6" s="61" t="s">
        <v>88</v>
      </c>
      <c r="G6" s="62" t="s">
        <v>336</v>
      </c>
      <c r="H6" s="61" t="s">
        <v>337</v>
      </c>
      <c r="I6" s="62" t="s">
        <v>338</v>
      </c>
      <c r="J6" s="62" t="s">
        <v>339</v>
      </c>
      <c r="K6" s="166" t="s">
        <v>340</v>
      </c>
    </row>
    <row r="7" ht="50" customHeight="1" spans="1:11">
      <c r="A7" s="161"/>
      <c r="B7" s="162"/>
      <c r="C7" s="161"/>
      <c r="D7" s="61" t="s">
        <v>341</v>
      </c>
      <c r="E7" s="61" t="s">
        <v>342</v>
      </c>
      <c r="F7" s="61" t="s">
        <v>343</v>
      </c>
      <c r="G7" s="62" t="s">
        <v>336</v>
      </c>
      <c r="H7" s="61" t="s">
        <v>344</v>
      </c>
      <c r="I7" s="62" t="s">
        <v>345</v>
      </c>
      <c r="J7" s="62" t="s">
        <v>339</v>
      </c>
      <c r="K7" s="166" t="s">
        <v>346</v>
      </c>
    </row>
    <row r="8" ht="50" customHeight="1" spans="1:11">
      <c r="A8" s="161"/>
      <c r="B8" s="162"/>
      <c r="C8" s="161"/>
      <c r="D8" s="61" t="s">
        <v>341</v>
      </c>
      <c r="E8" s="61" t="s">
        <v>342</v>
      </c>
      <c r="F8" s="61" t="s">
        <v>347</v>
      </c>
      <c r="G8" s="62" t="s">
        <v>348</v>
      </c>
      <c r="H8" s="61" t="s">
        <v>230</v>
      </c>
      <c r="I8" s="62" t="s">
        <v>345</v>
      </c>
      <c r="J8" s="62" t="s">
        <v>339</v>
      </c>
      <c r="K8" s="166" t="s">
        <v>349</v>
      </c>
    </row>
    <row r="9" ht="50" customHeight="1" spans="1:11">
      <c r="A9" s="161"/>
      <c r="B9" s="162"/>
      <c r="C9" s="161"/>
      <c r="D9" s="61" t="s">
        <v>350</v>
      </c>
      <c r="E9" s="61" t="s">
        <v>351</v>
      </c>
      <c r="F9" s="61" t="s">
        <v>352</v>
      </c>
      <c r="G9" s="62" t="s">
        <v>336</v>
      </c>
      <c r="H9" s="61" t="s">
        <v>353</v>
      </c>
      <c r="I9" s="62" t="s">
        <v>354</v>
      </c>
      <c r="J9" s="62" t="s">
        <v>339</v>
      </c>
      <c r="K9" s="166" t="s">
        <v>355</v>
      </c>
    </row>
    <row r="10" ht="50" customHeight="1" spans="1:11">
      <c r="A10" s="161"/>
      <c r="B10" s="162"/>
      <c r="C10" s="161"/>
      <c r="D10" s="61" t="s">
        <v>350</v>
      </c>
      <c r="E10" s="61" t="s">
        <v>351</v>
      </c>
      <c r="F10" s="61" t="s">
        <v>356</v>
      </c>
      <c r="G10" s="62" t="s">
        <v>336</v>
      </c>
      <c r="H10" s="61" t="s">
        <v>353</v>
      </c>
      <c r="I10" s="62" t="s">
        <v>354</v>
      </c>
      <c r="J10" s="62" t="s">
        <v>339</v>
      </c>
      <c r="K10" s="166" t="s">
        <v>357</v>
      </c>
    </row>
    <row r="11" ht="50" customHeight="1" spans="1:11">
      <c r="A11" s="161"/>
      <c r="B11" s="162"/>
      <c r="C11" s="161"/>
      <c r="D11" s="61" t="s">
        <v>341</v>
      </c>
      <c r="E11" s="61" t="s">
        <v>358</v>
      </c>
      <c r="F11" s="61" t="s">
        <v>359</v>
      </c>
      <c r="G11" s="62" t="s">
        <v>360</v>
      </c>
      <c r="H11" s="61" t="s">
        <v>361</v>
      </c>
      <c r="I11" s="62" t="s">
        <v>354</v>
      </c>
      <c r="J11" s="62" t="s">
        <v>339</v>
      </c>
      <c r="K11" s="166" t="s">
        <v>362</v>
      </c>
    </row>
    <row r="12" ht="50" customHeight="1" spans="1:11">
      <c r="A12" s="163"/>
      <c r="B12" s="164"/>
      <c r="C12" s="163"/>
      <c r="D12" s="61" t="s">
        <v>334</v>
      </c>
      <c r="E12" s="61" t="s">
        <v>363</v>
      </c>
      <c r="F12" s="61" t="s">
        <v>364</v>
      </c>
      <c r="G12" s="62" t="s">
        <v>348</v>
      </c>
      <c r="H12" s="61" t="s">
        <v>365</v>
      </c>
      <c r="I12" s="62" t="s">
        <v>97</v>
      </c>
      <c r="J12" s="62" t="s">
        <v>366</v>
      </c>
      <c r="K12" s="166" t="s">
        <v>367</v>
      </c>
    </row>
    <row r="13" ht="30" customHeight="1" spans="1:11">
      <c r="A13" s="165"/>
      <c r="B13" s="165"/>
      <c r="C13" s="61"/>
      <c r="D13" s="61"/>
      <c r="E13" s="61"/>
      <c r="F13" s="61"/>
      <c r="G13" s="62"/>
      <c r="H13" s="61"/>
      <c r="I13" s="62"/>
      <c r="J13" s="62"/>
      <c r="K13" s="61"/>
    </row>
    <row r="14" ht="20.25" customHeight="1"/>
  </sheetData>
  <sheetProtection formatCells="0" formatColumns="0" formatRows="0" insertRows="0" insertColumns="0" insertHyperlinks="0" deleteColumns="0" deleteRows="0" sort="0" autoFilter="0" pivotTables="0"/>
  <mergeCells count="5">
    <mergeCell ref="A2:K2"/>
    <mergeCell ref="A3:I3"/>
    <mergeCell ref="A6:A12"/>
    <mergeCell ref="B6:B12"/>
    <mergeCell ref="C6:C12"/>
  </mergeCells>
  <printOptions horizontalCentered="1"/>
  <pageMargins left="0.393700787401575" right="0.393700787401575" top="0.511811023622047" bottom="0.511811023622047" header="0.31496062992126" footer="0.31496062992126"/>
  <pageSetup paperSize="9" scale="5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J29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A33" sqref="A33"/>
    </sheetView>
  </sheetViews>
  <sheetFormatPr defaultColWidth="9.13888888888889" defaultRowHeight="14.25" customHeight="1"/>
  <cols>
    <col min="1" max="1" width="43.712962962963" style="135" customWidth="1"/>
    <col min="2" max="2" width="14.5740740740741" style="135" customWidth="1"/>
    <col min="3" max="3" width="43.712962962963" style="26" customWidth="1"/>
    <col min="4" max="10" width="14.5740740740741" style="26" customWidth="1"/>
    <col min="11" max="11" width="9.13888888888889" style="26" customWidth="1"/>
    <col min="12" max="16384" width="9.13888888888889" style="26"/>
  </cols>
  <sheetData>
    <row r="1" s="71" customFormat="1" ht="12" customHeight="1" spans="1:10">
      <c r="A1" s="136"/>
      <c r="B1" s="136">
        <v>0</v>
      </c>
      <c r="C1" s="137">
        <v>1</v>
      </c>
      <c r="D1" s="137"/>
      <c r="E1" s="138"/>
      <c r="F1" s="138"/>
      <c r="G1" s="138"/>
      <c r="H1" s="138"/>
      <c r="I1" s="138"/>
      <c r="J1" s="138"/>
    </row>
    <row r="2" s="71" customFormat="1" ht="36" customHeight="1" spans="1:10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</row>
    <row r="3" s="89" customFormat="1" ht="24" customHeight="1" spans="1:10">
      <c r="A3" s="139" t="str">
        <f>SUBSTITUTE(封面!$G$5," ","")&amp;封面!$H$5</f>
        <v>部门名称：洱源县乔后镇卫生院</v>
      </c>
      <c r="B3" s="139"/>
      <c r="C3" s="139"/>
      <c r="D3" s="139"/>
      <c r="E3" s="140"/>
      <c r="F3" s="141"/>
      <c r="G3" s="142"/>
      <c r="H3" s="140"/>
      <c r="I3" s="141"/>
      <c r="J3" s="142" t="s">
        <v>27</v>
      </c>
    </row>
    <row r="4" ht="19.5" customHeight="1" spans="1:10">
      <c r="A4" s="143" t="s">
        <v>198</v>
      </c>
      <c r="B4" s="144" t="s">
        <v>169</v>
      </c>
      <c r="C4" s="145"/>
      <c r="D4" s="146" t="s">
        <v>80</v>
      </c>
      <c r="E4" s="62" t="s">
        <v>170</v>
      </c>
      <c r="F4" s="62"/>
      <c r="G4" s="62"/>
      <c r="H4" s="62" t="s">
        <v>171</v>
      </c>
      <c r="I4" s="62"/>
      <c r="J4" s="62"/>
    </row>
    <row r="5" ht="18.75" customHeight="1" spans="1:10">
      <c r="A5" s="143"/>
      <c r="B5" s="143" t="s">
        <v>99</v>
      </c>
      <c r="C5" s="62" t="s">
        <v>100</v>
      </c>
      <c r="D5" s="147"/>
      <c r="E5" s="62" t="s">
        <v>82</v>
      </c>
      <c r="F5" s="62" t="s">
        <v>104</v>
      </c>
      <c r="G5" s="62" t="s">
        <v>105</v>
      </c>
      <c r="H5" s="62" t="s">
        <v>82</v>
      </c>
      <c r="I5" s="62" t="s">
        <v>104</v>
      </c>
      <c r="J5" s="62" t="s">
        <v>105</v>
      </c>
    </row>
    <row r="6" ht="18.75" customHeight="1" spans="1:10">
      <c r="A6" s="148" t="s">
        <v>174</v>
      </c>
      <c r="B6" s="148" t="s">
        <v>175</v>
      </c>
      <c r="C6" s="148" t="s">
        <v>211</v>
      </c>
      <c r="D6" s="148" t="s">
        <v>177</v>
      </c>
      <c r="E6" s="148" t="s">
        <v>178</v>
      </c>
      <c r="F6" s="148" t="s">
        <v>179</v>
      </c>
      <c r="G6" s="148" t="s">
        <v>180</v>
      </c>
      <c r="H6" s="148" t="s">
        <v>368</v>
      </c>
      <c r="I6" s="148" t="s">
        <v>369</v>
      </c>
      <c r="J6" s="148" t="s">
        <v>216</v>
      </c>
    </row>
    <row r="7" ht="18.75" customHeight="1" spans="1:10">
      <c r="A7" s="149" t="s">
        <v>196</v>
      </c>
      <c r="B7" s="149"/>
      <c r="C7" s="121"/>
      <c r="D7" s="121"/>
      <c r="E7" s="150"/>
      <c r="F7" s="150"/>
      <c r="G7" s="150"/>
      <c r="H7" s="150"/>
      <c r="I7" s="150"/>
      <c r="J7" s="150"/>
    </row>
    <row r="8" ht="18.75" customHeight="1" spans="1:10">
      <c r="A8" s="20"/>
      <c r="B8" s="149"/>
      <c r="C8" s="121"/>
      <c r="D8" s="121"/>
      <c r="E8" s="150"/>
      <c r="F8" s="150"/>
      <c r="G8" s="150"/>
      <c r="H8" s="150"/>
      <c r="I8" s="150"/>
      <c r="J8" s="150"/>
    </row>
    <row r="9" ht="18.75" customHeight="1" spans="1:10">
      <c r="A9" s="151"/>
      <c r="B9" s="149"/>
      <c r="C9" s="121"/>
      <c r="D9" s="121"/>
      <c r="E9" s="150"/>
      <c r="F9" s="150"/>
      <c r="G9" s="150"/>
      <c r="H9" s="150"/>
      <c r="I9" s="150"/>
      <c r="J9" s="150"/>
    </row>
    <row r="10" ht="18.75" customHeight="1" spans="1:10">
      <c r="A10" s="47"/>
      <c r="B10" s="47"/>
      <c r="C10" s="47"/>
      <c r="D10" s="47"/>
      <c r="E10" s="152" t="s">
        <v>97</v>
      </c>
      <c r="F10" s="153" t="s">
        <v>97</v>
      </c>
      <c r="G10" s="153" t="s">
        <v>97</v>
      </c>
      <c r="H10" s="152" t="s">
        <v>97</v>
      </c>
      <c r="I10" s="153" t="s">
        <v>97</v>
      </c>
      <c r="J10" s="153" t="s">
        <v>97</v>
      </c>
    </row>
    <row r="11" ht="18.75" customHeight="1" spans="1:10">
      <c r="A11" s="47"/>
      <c r="B11" s="47"/>
      <c r="C11" s="49"/>
      <c r="D11" s="49"/>
      <c r="E11" s="152"/>
      <c r="F11" s="153"/>
      <c r="G11" s="153"/>
      <c r="H11" s="152"/>
      <c r="I11" s="153"/>
      <c r="J11" s="153"/>
    </row>
    <row r="12" ht="18.75" customHeight="1" spans="1:10">
      <c r="A12" s="47"/>
      <c r="B12" s="47"/>
      <c r="C12" s="50"/>
      <c r="D12" s="50"/>
      <c r="E12" s="152"/>
      <c r="F12" s="153"/>
      <c r="G12" s="153"/>
      <c r="H12" s="152"/>
      <c r="I12" s="153"/>
      <c r="J12" s="153"/>
    </row>
    <row r="13" ht="18.75" customHeight="1" spans="1:10">
      <c r="A13" s="47"/>
      <c r="B13" s="47"/>
      <c r="C13" s="50"/>
      <c r="D13" s="50"/>
      <c r="E13" s="152"/>
      <c r="F13" s="153"/>
      <c r="G13" s="153"/>
      <c r="H13" s="152"/>
      <c r="I13" s="153"/>
      <c r="J13" s="153"/>
    </row>
    <row r="14" ht="18.75" customHeight="1" spans="1:10">
      <c r="A14" s="47"/>
      <c r="B14" s="47"/>
      <c r="C14" s="50"/>
      <c r="D14" s="50"/>
      <c r="E14" s="152"/>
      <c r="F14" s="153"/>
      <c r="G14" s="153"/>
      <c r="H14" s="152"/>
      <c r="I14" s="153"/>
      <c r="J14" s="153"/>
    </row>
    <row r="15" ht="18.75" customHeight="1" spans="1:10">
      <c r="A15" s="47"/>
      <c r="B15" s="47"/>
      <c r="C15" s="50"/>
      <c r="D15" s="50"/>
      <c r="E15" s="152"/>
      <c r="F15" s="153"/>
      <c r="G15" s="153"/>
      <c r="H15" s="152"/>
      <c r="I15" s="153"/>
      <c r="J15" s="153"/>
    </row>
    <row r="16" ht="18.75" customHeight="1" spans="1:10">
      <c r="A16" s="47"/>
      <c r="B16" s="47"/>
      <c r="C16" s="50"/>
      <c r="D16" s="50"/>
      <c r="E16" s="152"/>
      <c r="F16" s="153"/>
      <c r="G16" s="153"/>
      <c r="H16" s="152"/>
      <c r="I16" s="153"/>
      <c r="J16" s="153"/>
    </row>
    <row r="17" ht="18.75" customHeight="1" spans="1:10">
      <c r="A17" s="47"/>
      <c r="B17" s="47"/>
      <c r="C17" s="50"/>
      <c r="D17" s="50"/>
      <c r="E17" s="152"/>
      <c r="F17" s="153"/>
      <c r="G17" s="153"/>
      <c r="H17" s="152"/>
      <c r="I17" s="153"/>
      <c r="J17" s="153"/>
    </row>
    <row r="18" ht="18.75" customHeight="1" spans="1:10">
      <c r="A18" s="47"/>
      <c r="B18" s="47"/>
      <c r="C18" s="50"/>
      <c r="D18" s="50"/>
      <c r="E18" s="152"/>
      <c r="F18" s="153"/>
      <c r="G18" s="153"/>
      <c r="H18" s="152"/>
      <c r="I18" s="153"/>
      <c r="J18" s="153"/>
    </row>
    <row r="19" ht="18.75" customHeight="1" spans="1:10">
      <c r="A19" s="151"/>
      <c r="B19" s="47"/>
      <c r="C19" s="47"/>
      <c r="D19" s="47"/>
      <c r="E19" s="152"/>
      <c r="F19" s="153"/>
      <c r="G19" s="153"/>
      <c r="H19" s="152"/>
      <c r="I19" s="153"/>
      <c r="J19" s="153"/>
    </row>
    <row r="20" ht="18.75" customHeight="1" spans="1:10">
      <c r="A20" s="47"/>
      <c r="B20" s="47"/>
      <c r="C20" s="47"/>
      <c r="D20" s="47"/>
      <c r="E20" s="152"/>
      <c r="F20" s="153"/>
      <c r="G20" s="153"/>
      <c r="H20" s="152"/>
      <c r="I20" s="153"/>
      <c r="J20" s="153"/>
    </row>
    <row r="21" ht="18.75" customHeight="1" spans="1:10">
      <c r="A21" s="47"/>
      <c r="B21" s="47"/>
      <c r="C21" s="47"/>
      <c r="D21" s="47"/>
      <c r="E21" s="152"/>
      <c r="F21" s="153"/>
      <c r="G21" s="153"/>
      <c r="H21" s="152"/>
      <c r="I21" s="153"/>
      <c r="J21" s="153"/>
    </row>
    <row r="22" ht="18.75" customHeight="1" spans="1:10">
      <c r="A22" s="47"/>
      <c r="B22" s="47"/>
      <c r="C22" s="47"/>
      <c r="D22" s="47"/>
      <c r="E22" s="152"/>
      <c r="F22" s="153"/>
      <c r="G22" s="153"/>
      <c r="H22" s="152"/>
      <c r="I22" s="153"/>
      <c r="J22" s="153"/>
    </row>
    <row r="23" ht="18.75" customHeight="1" spans="1:10">
      <c r="A23" s="47"/>
      <c r="B23" s="47"/>
      <c r="C23" s="47"/>
      <c r="D23" s="47"/>
      <c r="E23" s="152"/>
      <c r="F23" s="153"/>
      <c r="G23" s="153"/>
      <c r="H23" s="152"/>
      <c r="I23" s="153"/>
      <c r="J23" s="153"/>
    </row>
    <row r="24" ht="18.75" customHeight="1" spans="1:10">
      <c r="A24" s="49"/>
      <c r="B24" s="47"/>
      <c r="C24" s="47"/>
      <c r="D24" s="47"/>
      <c r="E24" s="152"/>
      <c r="F24" s="153"/>
      <c r="G24" s="153"/>
      <c r="H24" s="152"/>
      <c r="I24" s="153"/>
      <c r="J24" s="153"/>
    </row>
    <row r="25" ht="18.75" customHeight="1" spans="1:10">
      <c r="A25" s="47"/>
      <c r="B25" s="47"/>
      <c r="C25" s="47"/>
      <c r="D25" s="47"/>
      <c r="E25" s="152"/>
      <c r="F25" s="153"/>
      <c r="G25" s="153"/>
      <c r="H25" s="152"/>
      <c r="I25" s="153"/>
      <c r="J25" s="153"/>
    </row>
    <row r="26" ht="18.75" customHeight="1" spans="1:10">
      <c r="A26" s="47"/>
      <c r="B26" s="47"/>
      <c r="C26" s="47"/>
      <c r="D26" s="47"/>
      <c r="E26" s="152"/>
      <c r="F26" s="153"/>
      <c r="G26" s="153"/>
      <c r="H26" s="152"/>
      <c r="I26" s="153"/>
      <c r="J26" s="153"/>
    </row>
    <row r="27" ht="18.75" customHeight="1" spans="1:10">
      <c r="A27" s="47"/>
      <c r="B27" s="47"/>
      <c r="C27" s="47"/>
      <c r="D27" s="47"/>
      <c r="E27" s="152"/>
      <c r="F27" s="153"/>
      <c r="G27" s="153"/>
      <c r="H27" s="152"/>
      <c r="I27" s="153"/>
      <c r="J27" s="153"/>
    </row>
    <row r="28" ht="18.75" customHeight="1" spans="1:10">
      <c r="A28" s="154" t="s">
        <v>135</v>
      </c>
      <c r="B28" s="155"/>
      <c r="C28" s="156"/>
      <c r="D28" s="156"/>
      <c r="E28" s="157" t="s">
        <v>97</v>
      </c>
      <c r="F28" s="158" t="s">
        <v>97</v>
      </c>
      <c r="G28" s="158" t="s">
        <v>97</v>
      </c>
      <c r="H28" s="157" t="s">
        <v>97</v>
      </c>
      <c r="I28" s="158" t="s">
        <v>97</v>
      </c>
      <c r="J28" s="158" t="s">
        <v>97</v>
      </c>
    </row>
    <row r="29" ht="21" customHeight="1" spans="1:2">
      <c r="A29" s="25" t="s">
        <v>197</v>
      </c>
      <c r="B29" s="25"/>
    </row>
  </sheetData>
  <sheetProtection formatCells="0" formatColumns="0" formatRows="0" insertRows="0" insertColumns="0" insertHyperlinks="0" deleteColumns="0" deleteRows="0" sort="0" autoFilter="0" pivotTables="0"/>
  <mergeCells count="8">
    <mergeCell ref="A2:J2"/>
    <mergeCell ref="A3:C3"/>
    <mergeCell ref="B4:C4"/>
    <mergeCell ref="E4:G4"/>
    <mergeCell ref="H4:J4"/>
    <mergeCell ref="A28:C28"/>
    <mergeCell ref="A4:A5"/>
    <mergeCell ref="D4:D5"/>
  </mergeCells>
  <printOptions horizontalCentered="1"/>
  <pageMargins left="0.393700787401575" right="0.393700787401575" top="0.511811023622047" bottom="0.511811023622047" header="0.31496062992126" footer="0.31496062992126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Y23"/>
  <sheetViews>
    <sheetView showZeros="0" tabSelected="1" workbookViewId="0">
      <pane xSplit="2" ySplit="7" topLeftCell="C8" activePane="bottomRight" state="frozen"/>
      <selection/>
      <selection pane="topRight"/>
      <selection pane="bottomLeft"/>
      <selection pane="bottomRight" activeCell="C13" sqref="C13"/>
    </sheetView>
  </sheetViews>
  <sheetFormatPr defaultColWidth="9.13888888888889" defaultRowHeight="14.25" customHeight="1"/>
  <cols>
    <col min="1" max="1" width="39.1388888888889" style="26" customWidth="1"/>
    <col min="2" max="2" width="29.4444444444444" style="26" customWidth="1"/>
    <col min="3" max="3" width="35.287037037037" style="26" customWidth="1"/>
    <col min="4" max="13" width="9.57407407407407" style="26" customWidth="1"/>
    <col min="14" max="14" width="9.57407407407407" style="56" customWidth="1"/>
    <col min="15" max="15" width="9.57407407407407" style="26" customWidth="1"/>
    <col min="16" max="24" width="9.57407407407407" style="56" customWidth="1"/>
    <col min="25" max="25" width="7" style="56" customWidth="1"/>
    <col min="26" max="16384" width="9.13888888888889" style="56"/>
  </cols>
  <sheetData>
    <row r="1" s="54" customFormat="1" ht="13.5" customHeight="1" spans="1:15">
      <c r="A1" s="69"/>
      <c r="B1" s="69"/>
      <c r="C1" s="69"/>
      <c r="D1" s="69"/>
      <c r="E1" s="69"/>
      <c r="F1" s="69"/>
      <c r="G1" s="69"/>
      <c r="H1" s="69"/>
      <c r="I1" s="69"/>
      <c r="J1" s="71"/>
      <c r="K1" s="71"/>
      <c r="L1" s="71"/>
      <c r="M1" s="71"/>
      <c r="N1" s="68"/>
      <c r="O1" s="68"/>
    </row>
    <row r="2" s="115" customFormat="1" ht="45" customHeight="1" spans="1:25">
      <c r="A2" s="72" t="s">
        <v>20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="55" customFormat="1" ht="26.1" customHeight="1" spans="1:25">
      <c r="A3" s="95" t="str">
        <f>SUBSTITUTE(封面!$G$5," ","")&amp;封面!$H$5</f>
        <v>部门名称：洱源县乔后镇卫生院</v>
      </c>
      <c r="B3" s="96"/>
      <c r="C3" s="96"/>
      <c r="D3" s="96"/>
      <c r="E3" s="96"/>
      <c r="F3" s="96"/>
      <c r="G3" s="96"/>
      <c r="H3" s="96"/>
      <c r="I3" s="96"/>
      <c r="J3" s="89"/>
      <c r="K3" s="89"/>
      <c r="L3" s="89"/>
      <c r="M3" s="89"/>
      <c r="Q3" s="128"/>
      <c r="W3" s="129" t="s">
        <v>187</v>
      </c>
      <c r="X3" s="129"/>
      <c r="Y3" s="129"/>
    </row>
    <row r="4" ht="15.75" customHeight="1" spans="1:25">
      <c r="A4" s="61" t="s">
        <v>323</v>
      </c>
      <c r="B4" s="61" t="s">
        <v>370</v>
      </c>
      <c r="C4" s="61" t="s">
        <v>371</v>
      </c>
      <c r="D4" s="61" t="s">
        <v>372</v>
      </c>
      <c r="E4" s="61" t="s">
        <v>373</v>
      </c>
      <c r="F4" s="61" t="s">
        <v>374</v>
      </c>
      <c r="G4" s="97" t="s">
        <v>80</v>
      </c>
      <c r="H4" s="98" t="s">
        <v>81</v>
      </c>
      <c r="I4" s="108"/>
      <c r="J4" s="108"/>
      <c r="K4" s="108"/>
      <c r="L4" s="108"/>
      <c r="M4" s="108"/>
      <c r="N4" s="108"/>
      <c r="O4" s="108"/>
      <c r="P4" s="108"/>
      <c r="Q4" s="108"/>
      <c r="R4" s="114"/>
      <c r="S4" s="98" t="s">
        <v>69</v>
      </c>
      <c r="T4" s="108"/>
      <c r="U4" s="108"/>
      <c r="V4" s="108"/>
      <c r="W4" s="108"/>
      <c r="X4" s="114"/>
      <c r="Y4" s="130"/>
    </row>
    <row r="5" ht="17.25" customHeight="1" spans="1:25">
      <c r="A5" s="61"/>
      <c r="B5" s="61"/>
      <c r="C5" s="61"/>
      <c r="D5" s="61"/>
      <c r="E5" s="61"/>
      <c r="F5" s="61"/>
      <c r="G5" s="99"/>
      <c r="H5" s="97" t="s">
        <v>82</v>
      </c>
      <c r="I5" s="109" t="s">
        <v>83</v>
      </c>
      <c r="J5" s="61" t="s">
        <v>84</v>
      </c>
      <c r="K5" s="61" t="s">
        <v>85</v>
      </c>
      <c r="L5" s="61" t="s">
        <v>86</v>
      </c>
      <c r="M5" s="61" t="s">
        <v>87</v>
      </c>
      <c r="N5" s="61"/>
      <c r="O5" s="61"/>
      <c r="P5" s="61"/>
      <c r="Q5" s="61"/>
      <c r="R5" s="61"/>
      <c r="S5" s="97" t="s">
        <v>82</v>
      </c>
      <c r="T5" s="97" t="s">
        <v>83</v>
      </c>
      <c r="U5" s="97" t="s">
        <v>84</v>
      </c>
      <c r="V5" s="97" t="s">
        <v>85</v>
      </c>
      <c r="W5" s="97" t="s">
        <v>86</v>
      </c>
      <c r="X5" s="97" t="s">
        <v>87</v>
      </c>
      <c r="Y5" s="131"/>
    </row>
    <row r="6" ht="42.75" customHeight="1" spans="1:25">
      <c r="A6" s="61"/>
      <c r="B6" s="61"/>
      <c r="C6" s="61"/>
      <c r="D6" s="61"/>
      <c r="E6" s="61"/>
      <c r="F6" s="61"/>
      <c r="G6" s="100"/>
      <c r="H6" s="100"/>
      <c r="I6" s="110"/>
      <c r="J6" s="61"/>
      <c r="K6" s="61"/>
      <c r="L6" s="61"/>
      <c r="M6" s="61" t="s">
        <v>82</v>
      </c>
      <c r="N6" s="61" t="s">
        <v>88</v>
      </c>
      <c r="O6" s="61" t="s">
        <v>89</v>
      </c>
      <c r="P6" s="61" t="s">
        <v>90</v>
      </c>
      <c r="Q6" s="61" t="s">
        <v>91</v>
      </c>
      <c r="R6" s="61" t="s">
        <v>92</v>
      </c>
      <c r="S6" s="100"/>
      <c r="T6" s="100"/>
      <c r="U6" s="100"/>
      <c r="V6" s="100"/>
      <c r="W6" s="100"/>
      <c r="X6" s="100"/>
      <c r="Y6" s="131"/>
    </row>
    <row r="7" ht="15" customHeight="1" spans="1:25">
      <c r="A7" s="116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6" t="s">
        <v>375</v>
      </c>
      <c r="H7" s="116" t="s">
        <v>376</v>
      </c>
      <c r="I7" s="116">
        <v>9</v>
      </c>
      <c r="J7" s="116">
        <v>10</v>
      </c>
      <c r="K7" s="116">
        <v>11</v>
      </c>
      <c r="L7" s="116">
        <v>12</v>
      </c>
      <c r="M7" s="116" t="s">
        <v>377</v>
      </c>
      <c r="N7" s="116">
        <v>14</v>
      </c>
      <c r="O7" s="116">
        <v>15</v>
      </c>
      <c r="P7" s="116">
        <v>16</v>
      </c>
      <c r="Q7" s="116">
        <v>17</v>
      </c>
      <c r="R7" s="116">
        <v>18</v>
      </c>
      <c r="S7" s="116" t="s">
        <v>222</v>
      </c>
      <c r="T7" s="116">
        <v>20</v>
      </c>
      <c r="U7" s="116">
        <v>21</v>
      </c>
      <c r="V7" s="116">
        <v>22</v>
      </c>
      <c r="W7" s="116">
        <v>23</v>
      </c>
      <c r="X7" s="116">
        <v>24</v>
      </c>
      <c r="Y7" s="132"/>
    </row>
    <row r="8" ht="21" customHeight="1" spans="1:25">
      <c r="A8" s="117" t="s">
        <v>333</v>
      </c>
      <c r="B8" s="117" t="s">
        <v>378</v>
      </c>
      <c r="C8" s="117" t="s">
        <v>379</v>
      </c>
      <c r="D8" s="117" t="s">
        <v>380</v>
      </c>
      <c r="E8" s="118" t="s">
        <v>381</v>
      </c>
      <c r="F8" s="119"/>
      <c r="G8" s="120">
        <v>3</v>
      </c>
      <c r="H8" s="120">
        <v>3</v>
      </c>
      <c r="I8" s="120" t="s">
        <v>97</v>
      </c>
      <c r="J8" s="120" t="s">
        <v>97</v>
      </c>
      <c r="K8" s="120" t="s">
        <v>97</v>
      </c>
      <c r="L8" s="120" t="s">
        <v>97</v>
      </c>
      <c r="M8" s="120">
        <v>3</v>
      </c>
      <c r="N8" s="120">
        <v>3</v>
      </c>
      <c r="O8" s="120" t="s">
        <v>97</v>
      </c>
      <c r="P8" s="120" t="s">
        <v>97</v>
      </c>
      <c r="Q8" s="120" t="s">
        <v>97</v>
      </c>
      <c r="R8" s="120" t="s">
        <v>97</v>
      </c>
      <c r="S8" s="120" t="s">
        <v>97</v>
      </c>
      <c r="T8" s="120" t="s">
        <v>97</v>
      </c>
      <c r="U8" s="120" t="s">
        <v>97</v>
      </c>
      <c r="V8" s="120"/>
      <c r="W8" s="120" t="s">
        <v>97</v>
      </c>
      <c r="X8" s="120" t="s">
        <v>97</v>
      </c>
      <c r="Y8" s="133"/>
    </row>
    <row r="9" ht="21" customHeight="1" spans="1:25">
      <c r="A9" s="117" t="s">
        <v>333</v>
      </c>
      <c r="B9" s="117" t="s">
        <v>382</v>
      </c>
      <c r="C9" s="117" t="s">
        <v>383</v>
      </c>
      <c r="D9" s="117" t="s">
        <v>384</v>
      </c>
      <c r="E9" s="118" t="s">
        <v>175</v>
      </c>
      <c r="F9" s="119"/>
      <c r="G9" s="120">
        <v>0.6</v>
      </c>
      <c r="H9" s="120">
        <v>0.6</v>
      </c>
      <c r="I9" s="120" t="s">
        <v>97</v>
      </c>
      <c r="J9" s="120" t="s">
        <v>97</v>
      </c>
      <c r="K9" s="120" t="s">
        <v>97</v>
      </c>
      <c r="L9" s="120" t="s">
        <v>97</v>
      </c>
      <c r="M9" s="120">
        <v>0.6</v>
      </c>
      <c r="N9" s="120">
        <v>0.6</v>
      </c>
      <c r="O9" s="120" t="s">
        <v>97</v>
      </c>
      <c r="P9" s="120" t="s">
        <v>97</v>
      </c>
      <c r="Q9" s="120" t="s">
        <v>97</v>
      </c>
      <c r="R9" s="120" t="s">
        <v>97</v>
      </c>
      <c r="S9" s="120" t="s">
        <v>97</v>
      </c>
      <c r="T9" s="120" t="s">
        <v>97</v>
      </c>
      <c r="U9" s="120" t="s">
        <v>97</v>
      </c>
      <c r="V9" s="120"/>
      <c r="W9" s="120" t="s">
        <v>97</v>
      </c>
      <c r="X9" s="120" t="s">
        <v>97</v>
      </c>
      <c r="Y9" s="133"/>
    </row>
    <row r="10" ht="21" customHeight="1" spans="1:25">
      <c r="A10" s="117" t="s">
        <v>333</v>
      </c>
      <c r="B10" s="117" t="s">
        <v>385</v>
      </c>
      <c r="C10" s="117" t="s">
        <v>386</v>
      </c>
      <c r="D10" s="117" t="s">
        <v>387</v>
      </c>
      <c r="E10" s="118" t="s">
        <v>174</v>
      </c>
      <c r="F10" s="119"/>
      <c r="G10" s="120">
        <v>25</v>
      </c>
      <c r="H10" s="120">
        <v>25</v>
      </c>
      <c r="I10" s="120"/>
      <c r="J10" s="120"/>
      <c r="K10" s="120"/>
      <c r="L10" s="120"/>
      <c r="M10" s="120">
        <v>25</v>
      </c>
      <c r="N10" s="120">
        <v>25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33"/>
    </row>
    <row r="11" ht="21" customHeight="1" spans="1:25">
      <c r="A11" s="117" t="s">
        <v>333</v>
      </c>
      <c r="B11" s="117" t="s">
        <v>388</v>
      </c>
      <c r="C11" s="117" t="s">
        <v>389</v>
      </c>
      <c r="D11" s="117" t="s">
        <v>384</v>
      </c>
      <c r="E11" s="118" t="s">
        <v>175</v>
      </c>
      <c r="F11" s="119"/>
      <c r="G11" s="120">
        <v>1.4</v>
      </c>
      <c r="H11" s="120">
        <v>1.4</v>
      </c>
      <c r="I11" s="120"/>
      <c r="J11" s="120"/>
      <c r="K11" s="120"/>
      <c r="L11" s="120"/>
      <c r="M11" s="120">
        <v>1.4</v>
      </c>
      <c r="N11" s="120">
        <v>1.4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33"/>
    </row>
    <row r="12" ht="21" customHeight="1" spans="1:25">
      <c r="A12" s="117" t="s">
        <v>333</v>
      </c>
      <c r="B12" s="117" t="s">
        <v>390</v>
      </c>
      <c r="C12" s="117" t="s">
        <v>391</v>
      </c>
      <c r="D12" s="117" t="s">
        <v>392</v>
      </c>
      <c r="E12" s="118" t="s">
        <v>175</v>
      </c>
      <c r="F12" s="119"/>
      <c r="G12" s="120">
        <v>1</v>
      </c>
      <c r="H12" s="120">
        <v>1</v>
      </c>
      <c r="I12" s="120"/>
      <c r="J12" s="120"/>
      <c r="K12" s="120"/>
      <c r="L12" s="120"/>
      <c r="M12" s="120">
        <v>1</v>
      </c>
      <c r="N12" s="120">
        <v>1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33"/>
    </row>
    <row r="13" ht="21" customHeight="1" spans="1:25">
      <c r="A13" s="117" t="s">
        <v>333</v>
      </c>
      <c r="B13" s="117" t="s">
        <v>393</v>
      </c>
      <c r="C13" s="117" t="s">
        <v>394</v>
      </c>
      <c r="D13" s="117" t="s">
        <v>395</v>
      </c>
      <c r="E13" s="118" t="s">
        <v>396</v>
      </c>
      <c r="F13" s="119">
        <v>1.6</v>
      </c>
      <c r="G13" s="120">
        <v>1.6</v>
      </c>
      <c r="H13" s="120">
        <v>1.6</v>
      </c>
      <c r="I13" s="120"/>
      <c r="J13" s="120"/>
      <c r="K13" s="120"/>
      <c r="L13" s="120"/>
      <c r="M13" s="120">
        <v>1.6</v>
      </c>
      <c r="N13" s="120">
        <v>1.6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33"/>
    </row>
    <row r="14" ht="21" customHeight="1" spans="1:25">
      <c r="A14" s="50"/>
      <c r="B14" s="47"/>
      <c r="C14" s="47"/>
      <c r="D14" s="47"/>
      <c r="E14" s="121"/>
      <c r="F14" s="122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33"/>
    </row>
    <row r="15" ht="21" customHeight="1" spans="1:25">
      <c r="A15" s="50"/>
      <c r="B15" s="47"/>
      <c r="C15" s="47"/>
      <c r="D15" s="47"/>
      <c r="E15" s="121"/>
      <c r="F15" s="122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33"/>
    </row>
    <row r="16" ht="21" customHeight="1" spans="1:25">
      <c r="A16" s="49"/>
      <c r="B16" s="47"/>
      <c r="C16" s="47"/>
      <c r="D16" s="47"/>
      <c r="E16" s="121"/>
      <c r="F16" s="122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33"/>
    </row>
    <row r="17" ht="21" customHeight="1" spans="1:25">
      <c r="A17" s="50"/>
      <c r="B17" s="47"/>
      <c r="C17" s="47"/>
      <c r="D17" s="47"/>
      <c r="E17" s="121"/>
      <c r="F17" s="122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33"/>
    </row>
    <row r="18" ht="21" customHeight="1" spans="1:25">
      <c r="A18" s="50"/>
      <c r="B18" s="47"/>
      <c r="C18" s="47"/>
      <c r="D18" s="47"/>
      <c r="E18" s="121"/>
      <c r="F18" s="122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33"/>
    </row>
    <row r="19" ht="21" customHeight="1" spans="1:25">
      <c r="A19" s="47"/>
      <c r="B19" s="47"/>
      <c r="C19" s="47"/>
      <c r="D19" s="47"/>
      <c r="E19" s="121"/>
      <c r="F19" s="122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33"/>
    </row>
    <row r="20" ht="21" customHeight="1" spans="1:25">
      <c r="A20" s="47"/>
      <c r="B20" s="47"/>
      <c r="C20" s="47"/>
      <c r="D20" s="47"/>
      <c r="E20" s="121"/>
      <c r="F20" s="122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33"/>
    </row>
    <row r="21" ht="21" customHeight="1" spans="1:25">
      <c r="A21" s="47"/>
      <c r="B21" s="47"/>
      <c r="C21" s="47"/>
      <c r="D21" s="47"/>
      <c r="E21" s="121"/>
      <c r="F21" s="122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33"/>
    </row>
    <row r="22" ht="21" customHeight="1" spans="1:25">
      <c r="A22" s="123" t="s">
        <v>135</v>
      </c>
      <c r="B22" s="124"/>
      <c r="C22" s="124"/>
      <c r="D22" s="124"/>
      <c r="E22" s="125"/>
      <c r="F22" s="126">
        <f>SUM(F8:F21)</f>
        <v>1.6</v>
      </c>
      <c r="G22" s="126">
        <f t="shared" ref="G22:N22" si="0">SUM(G8:G21)</f>
        <v>32.6</v>
      </c>
      <c r="H22" s="126">
        <f t="shared" si="0"/>
        <v>32.6</v>
      </c>
      <c r="I22" s="126">
        <f t="shared" si="0"/>
        <v>0</v>
      </c>
      <c r="J22" s="126">
        <f t="shared" si="0"/>
        <v>0</v>
      </c>
      <c r="K22" s="126">
        <f t="shared" si="0"/>
        <v>0</v>
      </c>
      <c r="L22" s="126">
        <f t="shared" si="0"/>
        <v>0</v>
      </c>
      <c r="M22" s="126">
        <f t="shared" si="0"/>
        <v>32.6</v>
      </c>
      <c r="N22" s="126">
        <f t="shared" si="0"/>
        <v>32.6</v>
      </c>
      <c r="O22" s="127" t="s">
        <v>97</v>
      </c>
      <c r="P22" s="127" t="s">
        <v>97</v>
      </c>
      <c r="Q22" s="127" t="s">
        <v>97</v>
      </c>
      <c r="R22" s="127" t="s">
        <v>97</v>
      </c>
      <c r="S22" s="127" t="s">
        <v>97</v>
      </c>
      <c r="T22" s="127" t="s">
        <v>97</v>
      </c>
      <c r="U22" s="127" t="s">
        <v>97</v>
      </c>
      <c r="V22" s="127"/>
      <c r="W22" s="127" t="s">
        <v>97</v>
      </c>
      <c r="X22" s="127" t="s">
        <v>97</v>
      </c>
      <c r="Y22" s="134"/>
    </row>
    <row r="23" s="56" customFormat="1" ht="24.75" customHeight="1" spans="1:15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O23" s="26"/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F3"/>
    <mergeCell ref="W3:X3"/>
    <mergeCell ref="H4:R4"/>
    <mergeCell ref="S4:X4"/>
    <mergeCell ref="M5:R5"/>
    <mergeCell ref="A22:E2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93700787401575" right="0.393700787401575" top="0.511811023622047" bottom="0.511811023622047" header="0.31496062992126" footer="0.31496062992126"/>
  <pageSetup paperSize="9" scale="46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X22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B26" sqref="B26"/>
    </sheetView>
  </sheetViews>
  <sheetFormatPr defaultColWidth="8.71296296296296" defaultRowHeight="14.25" customHeight="1"/>
  <cols>
    <col min="1" max="1" width="29.5740740740741" style="92" customWidth="1"/>
    <col min="2" max="6" width="20.712962962963" style="92" customWidth="1"/>
    <col min="7" max="10" width="10.1388888888889" style="26" customWidth="1"/>
    <col min="11" max="11" width="10.1388888888889" style="56" customWidth="1"/>
    <col min="12" max="22" width="10.1388888888889" style="26" customWidth="1"/>
    <col min="23" max="23" width="10.1388888888889" style="56" customWidth="1"/>
    <col min="24" max="24" width="10.1388888888889" style="26" customWidth="1"/>
    <col min="25" max="25" width="6.28703703703704" style="56" customWidth="1"/>
    <col min="26" max="252" width="9.13888888888889" style="56" customWidth="1"/>
    <col min="253" max="16384" width="8.71296296296296" style="56"/>
  </cols>
  <sheetData>
    <row r="1" s="54" customFormat="1" ht="13.5" customHeight="1" spans="1:24">
      <c r="A1" s="69"/>
      <c r="B1" s="69"/>
      <c r="C1" s="69"/>
      <c r="D1" s="69"/>
      <c r="E1" s="69"/>
      <c r="F1" s="69"/>
      <c r="G1" s="93"/>
      <c r="H1" s="93"/>
      <c r="I1" s="93"/>
      <c r="J1" s="93"/>
      <c r="K1" s="105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12"/>
      <c r="X1" s="112"/>
    </row>
    <row r="2" s="91" customFormat="1" ht="45" customHeight="1" spans="1:24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="55" customFormat="1" ht="26.1" customHeight="1" spans="1:24">
      <c r="A3" s="95" t="str">
        <f>SUBSTITUTE(封面!$G$5," ","")&amp;封面!$H$5</f>
        <v>部门名称：洱源县乔后镇卫生院</v>
      </c>
      <c r="B3" s="96"/>
      <c r="C3" s="96"/>
      <c r="D3" s="96"/>
      <c r="E3" s="96"/>
      <c r="F3" s="96"/>
      <c r="G3" s="74"/>
      <c r="H3" s="74"/>
      <c r="I3" s="74"/>
      <c r="J3" s="74"/>
      <c r="K3" s="107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13" t="s">
        <v>187</v>
      </c>
      <c r="X3" s="113"/>
    </row>
    <row r="4" ht="15.75" customHeight="1" spans="1:24">
      <c r="A4" s="61" t="s">
        <v>323</v>
      </c>
      <c r="B4" s="61" t="s">
        <v>397</v>
      </c>
      <c r="C4" s="61" t="s">
        <v>398</v>
      </c>
      <c r="D4" s="61" t="s">
        <v>399</v>
      </c>
      <c r="E4" s="61" t="s">
        <v>400</v>
      </c>
      <c r="F4" s="61" t="s">
        <v>401</v>
      </c>
      <c r="G4" s="97" t="s">
        <v>80</v>
      </c>
      <c r="H4" s="98" t="s">
        <v>81</v>
      </c>
      <c r="I4" s="108"/>
      <c r="J4" s="108"/>
      <c r="K4" s="108"/>
      <c r="L4" s="108"/>
      <c r="M4" s="108"/>
      <c r="N4" s="108"/>
      <c r="O4" s="108"/>
      <c r="P4" s="108"/>
      <c r="Q4" s="108"/>
      <c r="R4" s="114"/>
      <c r="S4" s="98" t="s">
        <v>69</v>
      </c>
      <c r="T4" s="108"/>
      <c r="U4" s="108"/>
      <c r="V4" s="108"/>
      <c r="W4" s="108"/>
      <c r="X4" s="114"/>
    </row>
    <row r="5" ht="17.25" customHeight="1" spans="1:24">
      <c r="A5" s="61"/>
      <c r="B5" s="61"/>
      <c r="C5" s="61"/>
      <c r="D5" s="61"/>
      <c r="E5" s="61"/>
      <c r="F5" s="61"/>
      <c r="G5" s="99"/>
      <c r="H5" s="97" t="s">
        <v>82</v>
      </c>
      <c r="I5" s="109" t="s">
        <v>83</v>
      </c>
      <c r="J5" s="61" t="s">
        <v>84</v>
      </c>
      <c r="K5" s="61" t="s">
        <v>85</v>
      </c>
      <c r="L5" s="61" t="s">
        <v>86</v>
      </c>
      <c r="M5" s="61" t="s">
        <v>87</v>
      </c>
      <c r="N5" s="61"/>
      <c r="O5" s="61"/>
      <c r="P5" s="61"/>
      <c r="Q5" s="61"/>
      <c r="R5" s="61"/>
      <c r="S5" s="97" t="s">
        <v>82</v>
      </c>
      <c r="T5" s="97" t="s">
        <v>83</v>
      </c>
      <c r="U5" s="97" t="s">
        <v>84</v>
      </c>
      <c r="V5" s="97" t="s">
        <v>85</v>
      </c>
      <c r="W5" s="97" t="s">
        <v>86</v>
      </c>
      <c r="X5" s="97" t="s">
        <v>87</v>
      </c>
    </row>
    <row r="6" ht="30" customHeight="1" spans="1:24">
      <c r="A6" s="61"/>
      <c r="B6" s="61"/>
      <c r="C6" s="61"/>
      <c r="D6" s="61"/>
      <c r="E6" s="61"/>
      <c r="F6" s="61"/>
      <c r="G6" s="100"/>
      <c r="H6" s="100"/>
      <c r="I6" s="110"/>
      <c r="J6" s="61"/>
      <c r="K6" s="61"/>
      <c r="L6" s="61"/>
      <c r="M6" s="61" t="s">
        <v>82</v>
      </c>
      <c r="N6" s="61" t="s">
        <v>88</v>
      </c>
      <c r="O6" s="61" t="s">
        <v>89</v>
      </c>
      <c r="P6" s="61" t="s">
        <v>90</v>
      </c>
      <c r="Q6" s="61" t="s">
        <v>91</v>
      </c>
      <c r="R6" s="61" t="s">
        <v>92</v>
      </c>
      <c r="S6" s="100"/>
      <c r="T6" s="100"/>
      <c r="U6" s="100"/>
      <c r="V6" s="100"/>
      <c r="W6" s="100"/>
      <c r="X6" s="100"/>
    </row>
    <row r="7" ht="15" customHeight="1" spans="1:24">
      <c r="A7" s="101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1" t="s">
        <v>375</v>
      </c>
      <c r="H7" s="101" t="s">
        <v>376</v>
      </c>
      <c r="I7" s="101">
        <v>9</v>
      </c>
      <c r="J7" s="101">
        <v>10</v>
      </c>
      <c r="K7" s="101">
        <v>11</v>
      </c>
      <c r="L7" s="101">
        <v>12</v>
      </c>
      <c r="M7" s="101" t="s">
        <v>377</v>
      </c>
      <c r="N7" s="101">
        <v>14</v>
      </c>
      <c r="O7" s="101">
        <v>15</v>
      </c>
      <c r="P7" s="101">
        <v>16</v>
      </c>
      <c r="Q7" s="101">
        <v>17</v>
      </c>
      <c r="R7" s="101">
        <v>18</v>
      </c>
      <c r="S7" s="101" t="s">
        <v>222</v>
      </c>
      <c r="T7" s="101">
        <v>20</v>
      </c>
      <c r="U7" s="101">
        <v>21</v>
      </c>
      <c r="V7" s="101">
        <v>22</v>
      </c>
      <c r="W7" s="101">
        <v>23</v>
      </c>
      <c r="X7" s="101">
        <v>24</v>
      </c>
    </row>
    <row r="8" ht="22.5" customHeight="1" spans="1:24">
      <c r="A8" s="43" t="s">
        <v>196</v>
      </c>
      <c r="B8" s="102"/>
      <c r="C8" s="102"/>
      <c r="D8" s="102"/>
      <c r="E8" s="102"/>
      <c r="F8" s="102"/>
      <c r="G8" s="63" t="s">
        <v>97</v>
      </c>
      <c r="H8" s="63" t="s">
        <v>97</v>
      </c>
      <c r="I8" s="63" t="s">
        <v>97</v>
      </c>
      <c r="J8" s="63" t="s">
        <v>97</v>
      </c>
      <c r="K8" s="63" t="s">
        <v>97</v>
      </c>
      <c r="L8" s="63" t="s">
        <v>97</v>
      </c>
      <c r="M8" s="63" t="s">
        <v>97</v>
      </c>
      <c r="N8" s="63" t="s">
        <v>97</v>
      </c>
      <c r="O8" s="63"/>
      <c r="P8" s="63"/>
      <c r="Q8" s="63"/>
      <c r="R8" s="63"/>
      <c r="S8" s="63"/>
      <c r="T8" s="63"/>
      <c r="U8" s="63"/>
      <c r="V8" s="63"/>
      <c r="W8" s="63" t="s">
        <v>97</v>
      </c>
      <c r="X8" s="63" t="s">
        <v>97</v>
      </c>
    </row>
    <row r="9" ht="22.5" customHeight="1" spans="1:24">
      <c r="A9" s="47"/>
      <c r="B9" s="102"/>
      <c r="C9" s="102"/>
      <c r="D9" s="102"/>
      <c r="E9" s="102"/>
      <c r="F9" s="102"/>
      <c r="G9" s="63" t="s">
        <v>97</v>
      </c>
      <c r="H9" s="63" t="s">
        <v>97</v>
      </c>
      <c r="I9" s="63" t="s">
        <v>97</v>
      </c>
      <c r="J9" s="63" t="s">
        <v>97</v>
      </c>
      <c r="K9" s="63" t="s">
        <v>97</v>
      </c>
      <c r="L9" s="63" t="s">
        <v>97</v>
      </c>
      <c r="M9" s="63" t="s">
        <v>97</v>
      </c>
      <c r="N9" s="63" t="s">
        <v>97</v>
      </c>
      <c r="O9" s="63"/>
      <c r="P9" s="63"/>
      <c r="Q9" s="63"/>
      <c r="R9" s="63"/>
      <c r="S9" s="63"/>
      <c r="T9" s="63"/>
      <c r="U9" s="63"/>
      <c r="V9" s="63"/>
      <c r="W9" s="63" t="s">
        <v>97</v>
      </c>
      <c r="X9" s="63" t="s">
        <v>97</v>
      </c>
    </row>
    <row r="10" ht="22.5" customHeight="1" spans="1:24">
      <c r="A10" s="49"/>
      <c r="B10" s="102"/>
      <c r="C10" s="102"/>
      <c r="D10" s="102"/>
      <c r="E10" s="102"/>
      <c r="F10" s="10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ht="22.5" customHeight="1" spans="1:24">
      <c r="A11" s="50"/>
      <c r="B11" s="102"/>
      <c r="C11" s="102"/>
      <c r="D11" s="102"/>
      <c r="E11" s="102"/>
      <c r="F11" s="10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ht="22.5" customHeight="1" spans="1:24">
      <c r="A12" s="50"/>
      <c r="B12" s="102"/>
      <c r="C12" s="102"/>
      <c r="D12" s="102"/>
      <c r="E12" s="102"/>
      <c r="F12" s="10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ht="22.5" customHeight="1" spans="1:24">
      <c r="A13" s="49"/>
      <c r="B13" s="102"/>
      <c r="C13" s="102"/>
      <c r="D13" s="102"/>
      <c r="E13" s="102"/>
      <c r="F13" s="102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ht="22.5" customHeight="1" spans="1:24">
      <c r="A14" s="50"/>
      <c r="B14" s="102"/>
      <c r="C14" s="102"/>
      <c r="D14" s="102"/>
      <c r="E14" s="102"/>
      <c r="F14" s="102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ht="22.5" customHeight="1" spans="1:24">
      <c r="A15" s="50"/>
      <c r="B15" s="102"/>
      <c r="C15" s="102"/>
      <c r="D15" s="102"/>
      <c r="E15" s="102"/>
      <c r="F15" s="10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ht="22.5" customHeight="1" spans="1:24">
      <c r="A16" s="49"/>
      <c r="B16" s="102"/>
      <c r="C16" s="102"/>
      <c r="D16" s="102"/>
      <c r="E16" s="102"/>
      <c r="F16" s="10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ht="22.5" customHeight="1" spans="1:24">
      <c r="A17" s="50"/>
      <c r="B17" s="102"/>
      <c r="C17" s="102"/>
      <c r="D17" s="102"/>
      <c r="E17" s="102"/>
      <c r="F17" s="102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ht="22.5" customHeight="1" spans="1:24">
      <c r="A18" s="50"/>
      <c r="B18" s="102"/>
      <c r="C18" s="102"/>
      <c r="D18" s="102"/>
      <c r="E18" s="102"/>
      <c r="F18" s="10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ht="22.5" customHeight="1" spans="1:24">
      <c r="A19" s="102"/>
      <c r="B19" s="102"/>
      <c r="C19" s="102"/>
      <c r="D19" s="102"/>
      <c r="E19" s="102"/>
      <c r="F19" s="10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ht="22.5" customHeight="1" spans="1:24">
      <c r="A20" s="102"/>
      <c r="B20" s="47"/>
      <c r="C20" s="47"/>
      <c r="D20" s="47"/>
      <c r="E20" s="47"/>
      <c r="F20" s="47"/>
      <c r="G20" s="63" t="s">
        <v>97</v>
      </c>
      <c r="H20" s="63" t="s">
        <v>97</v>
      </c>
      <c r="I20" s="63" t="s">
        <v>97</v>
      </c>
      <c r="J20" s="63" t="s">
        <v>97</v>
      </c>
      <c r="K20" s="63" t="s">
        <v>97</v>
      </c>
      <c r="L20" s="63" t="s">
        <v>97</v>
      </c>
      <c r="M20" s="63" t="s">
        <v>97</v>
      </c>
      <c r="N20" s="63" t="s">
        <v>97</v>
      </c>
      <c r="O20" s="63"/>
      <c r="P20" s="63"/>
      <c r="Q20" s="63"/>
      <c r="R20" s="63"/>
      <c r="S20" s="63"/>
      <c r="T20" s="63"/>
      <c r="U20" s="63"/>
      <c r="V20" s="63"/>
      <c r="W20" s="63" t="s">
        <v>97</v>
      </c>
      <c r="X20" s="63" t="s">
        <v>97</v>
      </c>
    </row>
    <row r="21" ht="22.5" customHeight="1" spans="1:24">
      <c r="A21" s="103" t="s">
        <v>135</v>
      </c>
      <c r="B21" s="103"/>
      <c r="C21" s="103"/>
      <c r="D21" s="103"/>
      <c r="E21" s="103"/>
      <c r="F21" s="103"/>
      <c r="G21" s="104"/>
      <c r="H21" s="104"/>
      <c r="I21" s="104"/>
      <c r="J21" s="104"/>
      <c r="K21" s="111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11"/>
      <c r="X21" s="104"/>
    </row>
    <row r="22" ht="22.5" customHeight="1" spans="1:1">
      <c r="A22" s="25" t="s">
        <v>197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2:X2"/>
    <mergeCell ref="A3:C3"/>
    <mergeCell ref="W3:X3"/>
    <mergeCell ref="H4:R4"/>
    <mergeCell ref="S4:X4"/>
    <mergeCell ref="M5:R5"/>
    <mergeCell ref="A21:F2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661417322835" right="0.708661417322835" top="0.748031496062992" bottom="0.748031496062992" header="0.31496062992126" footer="0.31496062992126"/>
  <pageSetup paperSize="9" scale="4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tabColor rgb="FFFF0000"/>
    <pageSetUpPr fitToPage="1"/>
  </sheetPr>
  <dimension ref="A1:P9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H20" sqref="H20"/>
    </sheetView>
  </sheetViews>
  <sheetFormatPr defaultColWidth="9.13888888888889" defaultRowHeight="14.25" customHeight="1"/>
  <cols>
    <col min="1" max="1" width="37.712962962963" style="26" customWidth="1"/>
    <col min="2" max="2" width="29" style="26" customWidth="1"/>
    <col min="3" max="6" width="13.4259259259259" style="26" customWidth="1"/>
    <col min="7" max="7" width="11.287037037037" style="26" customWidth="1"/>
    <col min="8" max="16" width="10.287037037037" style="26" customWidth="1"/>
    <col min="17" max="17" width="4.85185185185185" style="56" customWidth="1"/>
    <col min="18" max="16384" width="9.13888888888889" style="56"/>
  </cols>
  <sheetData>
    <row r="1" s="54" customFormat="1" ht="13.5" customHeight="1" spans="1:16">
      <c r="A1" s="69"/>
      <c r="B1" s="69"/>
      <c r="C1" s="69"/>
      <c r="D1" s="69"/>
      <c r="E1" s="70"/>
      <c r="F1" s="70"/>
      <c r="G1" s="70"/>
      <c r="H1" s="71"/>
      <c r="I1" s="71"/>
      <c r="J1" s="71"/>
      <c r="K1" s="71"/>
      <c r="L1" s="71"/>
      <c r="M1" s="71"/>
      <c r="N1" s="71"/>
      <c r="O1" s="71"/>
      <c r="P1" s="71"/>
    </row>
    <row r="2" s="54" customFormat="1" ht="35.1" customHeight="1" spans="1:16">
      <c r="A2" s="72" t="s">
        <v>22</v>
      </c>
      <c r="B2" s="72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="55" customFormat="1" ht="24" customHeight="1" spans="1:16">
      <c r="A3" s="73" t="str">
        <f>SUBSTITUTE(封面!$G$5," ","")&amp;封面!$H$5</f>
        <v>部门名称：洱源县乔后镇卫生院</v>
      </c>
      <c r="B3" s="73"/>
      <c r="C3" s="74"/>
      <c r="D3" s="74"/>
      <c r="E3" s="74"/>
      <c r="F3" s="75"/>
      <c r="G3" s="75"/>
      <c r="H3" s="76"/>
      <c r="I3" s="76"/>
      <c r="J3" s="76"/>
      <c r="K3" s="76"/>
      <c r="L3" s="76"/>
      <c r="M3" s="89"/>
      <c r="N3" s="89"/>
      <c r="O3" s="90" t="s">
        <v>187</v>
      </c>
      <c r="P3" s="90"/>
    </row>
    <row r="4" ht="19.5" customHeight="1" spans="1:16">
      <c r="A4" s="62" t="s">
        <v>323</v>
      </c>
      <c r="B4" s="77" t="s">
        <v>169</v>
      </c>
      <c r="C4" s="62" t="s">
        <v>402</v>
      </c>
      <c r="D4" s="62"/>
      <c r="E4" s="62"/>
      <c r="F4" s="62"/>
      <c r="G4" s="78" t="s">
        <v>403</v>
      </c>
      <c r="H4" s="79"/>
      <c r="I4" s="79"/>
      <c r="J4" s="79"/>
      <c r="K4" s="79"/>
      <c r="L4" s="79"/>
      <c r="M4" s="79"/>
      <c r="N4" s="79"/>
      <c r="O4" s="79"/>
      <c r="P4" s="79"/>
    </row>
    <row r="5" ht="40.5" customHeight="1" spans="1:16">
      <c r="A5" s="62"/>
      <c r="B5" s="80"/>
      <c r="C5" s="62" t="s">
        <v>80</v>
      </c>
      <c r="D5" s="61" t="s">
        <v>83</v>
      </c>
      <c r="E5" s="61" t="s">
        <v>84</v>
      </c>
      <c r="F5" s="61" t="s">
        <v>85</v>
      </c>
      <c r="G5" s="81" t="s">
        <v>80</v>
      </c>
      <c r="H5" s="82"/>
      <c r="I5" s="82"/>
      <c r="J5" s="82"/>
      <c r="K5" s="82"/>
      <c r="L5" s="82"/>
      <c r="M5" s="82"/>
      <c r="N5" s="82"/>
      <c r="O5" s="82"/>
      <c r="P5" s="82"/>
    </row>
    <row r="6" ht="19.5" customHeight="1" spans="1:16">
      <c r="A6" s="83">
        <v>1</v>
      </c>
      <c r="B6" s="83"/>
      <c r="C6" s="83" t="s">
        <v>404</v>
      </c>
      <c r="D6" s="83">
        <v>3</v>
      </c>
      <c r="E6" s="84">
        <v>4</v>
      </c>
      <c r="F6" s="83">
        <v>5</v>
      </c>
      <c r="G6" s="85" t="s">
        <v>405</v>
      </c>
      <c r="H6" s="84">
        <v>7</v>
      </c>
      <c r="I6" s="84">
        <v>8</v>
      </c>
      <c r="J6" s="84">
        <v>9</v>
      </c>
      <c r="K6" s="84">
        <v>10</v>
      </c>
      <c r="L6" s="84">
        <v>11</v>
      </c>
      <c r="M6" s="84">
        <v>12</v>
      </c>
      <c r="N6" s="84">
        <v>13</v>
      </c>
      <c r="O6" s="84">
        <v>14</v>
      </c>
      <c r="P6" s="84">
        <v>15</v>
      </c>
    </row>
    <row r="7" ht="19.5" customHeight="1" spans="1:16">
      <c r="A7" s="16" t="s">
        <v>196</v>
      </c>
      <c r="B7" s="20"/>
      <c r="C7" s="63" t="s">
        <v>97</v>
      </c>
      <c r="D7" s="63" t="s">
        <v>97</v>
      </c>
      <c r="E7" s="64" t="s">
        <v>97</v>
      </c>
      <c r="F7" s="64" t="s">
        <v>97</v>
      </c>
      <c r="G7" s="64"/>
      <c r="H7" s="63" t="s">
        <v>97</v>
      </c>
      <c r="I7" s="63" t="s">
        <v>97</v>
      </c>
      <c r="J7" s="63" t="s">
        <v>97</v>
      </c>
      <c r="K7" s="63" t="s">
        <v>97</v>
      </c>
      <c r="L7" s="63" t="s">
        <v>97</v>
      </c>
      <c r="M7" s="63" t="s">
        <v>97</v>
      </c>
      <c r="N7" s="63" t="s">
        <v>97</v>
      </c>
      <c r="O7" s="63" t="s">
        <v>97</v>
      </c>
      <c r="P7" s="63" t="s">
        <v>97</v>
      </c>
    </row>
    <row r="8" ht="19.5" customHeight="1" spans="1:16">
      <c r="A8" s="86" t="s">
        <v>80</v>
      </c>
      <c r="B8" s="86"/>
      <c r="C8" s="87" t="s">
        <v>97</v>
      </c>
      <c r="D8" s="87" t="s">
        <v>97</v>
      </c>
      <c r="E8" s="88" t="s">
        <v>97</v>
      </c>
      <c r="F8" s="88" t="s">
        <v>97</v>
      </c>
      <c r="G8" s="88"/>
      <c r="H8" s="87" t="s">
        <v>97</v>
      </c>
      <c r="I8" s="87" t="s">
        <v>97</v>
      </c>
      <c r="J8" s="87" t="s">
        <v>97</v>
      </c>
      <c r="K8" s="87" t="s">
        <v>97</v>
      </c>
      <c r="L8" s="87" t="s">
        <v>97</v>
      </c>
      <c r="M8" s="87" t="s">
        <v>97</v>
      </c>
      <c r="N8" s="87" t="s">
        <v>97</v>
      </c>
      <c r="O8" s="87" t="s">
        <v>97</v>
      </c>
      <c r="P8" s="87" t="s">
        <v>97</v>
      </c>
    </row>
    <row r="9" ht="20.25" customHeight="1" spans="1:2">
      <c r="A9" s="25" t="s">
        <v>197</v>
      </c>
      <c r="B9" s="25"/>
    </row>
  </sheetData>
  <sheetProtection formatCells="0" formatColumns="0" formatRows="0" insertRows="0" insertColumns="0" insertHyperlinks="0" deleteColumns="0" deleteRows="0" sort="0" autoFilter="0" pivotTables="0"/>
  <mergeCells count="7">
    <mergeCell ref="A2:P2"/>
    <mergeCell ref="A3:L3"/>
    <mergeCell ref="O3:P3"/>
    <mergeCell ref="C4:F4"/>
    <mergeCell ref="G4:P4"/>
    <mergeCell ref="A4:A5"/>
    <mergeCell ref="B4:B5"/>
  </mergeCells>
  <printOptions horizontalCentered="1"/>
  <pageMargins left="0.393700787401575" right="0.393700787401575" top="0.511811023622047" bottom="0.511811023622047" header="0.31496062992126" footer="0.31496062992126"/>
  <pageSetup paperSize="9" scale="6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K8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B18" sqref="B18"/>
    </sheetView>
  </sheetViews>
  <sheetFormatPr defaultColWidth="9.13888888888889" defaultRowHeight="12" outlineLevelRow="7"/>
  <cols>
    <col min="1" max="1" width="28.1388888888889" style="25" customWidth="1"/>
    <col min="2" max="2" width="17.712962962963" style="25" customWidth="1"/>
    <col min="3" max="3" width="29" style="25" customWidth="1"/>
    <col min="4" max="6" width="17.712962962963" style="25" customWidth="1"/>
    <col min="7" max="7" width="17.712962962963" style="56" customWidth="1"/>
    <col min="8" max="8" width="17.712962962963" style="25" customWidth="1"/>
    <col min="9" max="10" width="17.712962962963" style="56" customWidth="1"/>
    <col min="11" max="11" width="17.712962962963" style="25" customWidth="1"/>
    <col min="12" max="16384" width="9.13888888888889" style="56"/>
  </cols>
  <sheetData>
    <row r="1" s="54" customFormat="1" customHeight="1" spans="1:11">
      <c r="A1" s="57"/>
      <c r="B1" s="57"/>
      <c r="C1" s="57"/>
      <c r="D1" s="57"/>
      <c r="E1" s="57"/>
      <c r="F1" s="57"/>
      <c r="H1" s="57"/>
      <c r="K1" s="68"/>
    </row>
    <row r="2" s="54" customFormat="1" ht="36" customHeight="1" spans="1:11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="55" customFormat="1" ht="24" customHeight="1" spans="1:11">
      <c r="A3" s="59" t="str">
        <f>SUBSTITUTE(封面!$G$5," ","")&amp;封面!$H$5</f>
        <v>部门名称：洱源县乔后镇卫生院</v>
      </c>
      <c r="B3" s="59"/>
      <c r="C3" s="60"/>
      <c r="D3" s="60"/>
      <c r="E3" s="60"/>
      <c r="F3" s="60"/>
      <c r="H3" s="60"/>
      <c r="K3" s="60"/>
    </row>
    <row r="4" ht="44.25" customHeight="1" spans="1:11">
      <c r="A4" s="61" t="s">
        <v>323</v>
      </c>
      <c r="B4" s="61" t="s">
        <v>199</v>
      </c>
      <c r="C4" s="61" t="s">
        <v>324</v>
      </c>
      <c r="D4" s="61" t="s">
        <v>325</v>
      </c>
      <c r="E4" s="61" t="s">
        <v>326</v>
      </c>
      <c r="F4" s="61" t="s">
        <v>327</v>
      </c>
      <c r="G4" s="62" t="s">
        <v>328</v>
      </c>
      <c r="H4" s="61" t="s">
        <v>329</v>
      </c>
      <c r="I4" s="62" t="s">
        <v>330</v>
      </c>
      <c r="J4" s="62" t="s">
        <v>331</v>
      </c>
      <c r="K4" s="61" t="s">
        <v>332</v>
      </c>
    </row>
    <row r="5" ht="14.25" customHeight="1" spans="1:11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</row>
    <row r="6" ht="19.5" customHeight="1" spans="1:11">
      <c r="A6" s="16" t="s">
        <v>196</v>
      </c>
      <c r="B6" s="63" t="s">
        <v>97</v>
      </c>
      <c r="C6" s="63" t="s">
        <v>97</v>
      </c>
      <c r="D6" s="64" t="s">
        <v>97</v>
      </c>
      <c r="E6" s="64" t="s">
        <v>97</v>
      </c>
      <c r="F6" s="64"/>
      <c r="G6" s="63" t="s">
        <v>97</v>
      </c>
      <c r="H6" s="63" t="s">
        <v>97</v>
      </c>
      <c r="I6" s="63" t="s">
        <v>97</v>
      </c>
      <c r="J6" s="63" t="s">
        <v>97</v>
      </c>
      <c r="K6" s="63" t="s">
        <v>97</v>
      </c>
    </row>
    <row r="7" ht="19.5" customHeight="1" spans="1:11">
      <c r="A7" s="65"/>
      <c r="B7" s="66"/>
      <c r="C7" s="66"/>
      <c r="D7" s="67"/>
      <c r="E7" s="67"/>
      <c r="F7" s="67"/>
      <c r="G7" s="66"/>
      <c r="H7" s="66"/>
      <c r="I7" s="66"/>
      <c r="J7" s="66"/>
      <c r="K7" s="66"/>
    </row>
    <row r="8" ht="20.25" customHeight="1" spans="1:11">
      <c r="A8" s="25" t="s">
        <v>197</v>
      </c>
      <c r="B8" s="26"/>
      <c r="C8" s="26"/>
      <c r="D8" s="26"/>
      <c r="E8" s="26"/>
      <c r="F8" s="26"/>
      <c r="G8" s="26"/>
      <c r="H8" s="26"/>
      <c r="I8" s="26"/>
      <c r="J8" s="26"/>
      <c r="K8" s="26"/>
    </row>
  </sheetData>
  <sheetProtection formatCells="0" formatColumns="0" formatRows="0" insertRows="0" insertColumns="0" insertHyperlinks="0" deleteColumns="0" deleteRows="0" sort="0" autoFilter="0" pivotTables="0"/>
  <mergeCells count="2">
    <mergeCell ref="A2:K2"/>
    <mergeCell ref="A3:I3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16"/>
  <sheetViews>
    <sheetView showZeros="0" zoomScale="115" zoomScaleNormal="115" workbookViewId="0">
      <pane xSplit="1" ySplit="6" topLeftCell="B7" activePane="bottomRight" state="frozen"/>
      <selection/>
      <selection pane="topRight"/>
      <selection pane="bottomLeft"/>
      <selection pane="bottomRight" activeCell="A21" sqref="A21"/>
    </sheetView>
  </sheetViews>
  <sheetFormatPr defaultColWidth="9.13888888888889" defaultRowHeight="12" outlineLevelCol="7"/>
  <cols>
    <col min="1" max="5" width="31.4259259259259" style="1" customWidth="1"/>
    <col min="6" max="8" width="16.712962962963" style="1" customWidth="1"/>
    <col min="9" max="9" width="3.42592592592593" style="1" customWidth="1"/>
    <col min="10" max="16384" width="9.13888888888889" style="1"/>
  </cols>
  <sheetData>
    <row r="1" s="35" customFormat="1" spans="8:8">
      <c r="H1" s="36"/>
    </row>
    <row r="2" s="35" customFormat="1" ht="26.4" spans="1:8">
      <c r="A2" s="37" t="s">
        <v>24</v>
      </c>
      <c r="B2" s="37"/>
      <c r="C2" s="37"/>
      <c r="D2" s="37"/>
      <c r="E2" s="37"/>
      <c r="F2" s="37"/>
      <c r="G2" s="37"/>
      <c r="H2" s="37"/>
    </row>
    <row r="3" s="35" customFormat="1" ht="24" customHeight="1" spans="1:8">
      <c r="A3" s="38" t="str">
        <f>SUBSTITUTE(封面!$G$5," ","")&amp;封面!$H$5</f>
        <v>部门名称：洱源县乔后镇卫生院</v>
      </c>
      <c r="B3" s="38"/>
      <c r="G3" s="39" t="s">
        <v>187</v>
      </c>
      <c r="H3" s="39"/>
    </row>
    <row r="4" ht="18" customHeight="1" spans="1:8">
      <c r="A4" s="40" t="s">
        <v>198</v>
      </c>
      <c r="B4" s="40" t="s">
        <v>406</v>
      </c>
      <c r="C4" s="40" t="s">
        <v>407</v>
      </c>
      <c r="D4" s="40" t="s">
        <v>408</v>
      </c>
      <c r="E4" s="40" t="s">
        <v>409</v>
      </c>
      <c r="F4" s="40" t="s">
        <v>410</v>
      </c>
      <c r="G4" s="40"/>
      <c r="H4" s="40"/>
    </row>
    <row r="5" ht="18" customHeight="1" spans="1:8">
      <c r="A5" s="40"/>
      <c r="B5" s="40"/>
      <c r="C5" s="40"/>
      <c r="D5" s="40"/>
      <c r="E5" s="40"/>
      <c r="F5" s="41" t="s">
        <v>373</v>
      </c>
      <c r="G5" s="41" t="s">
        <v>411</v>
      </c>
      <c r="H5" s="41" t="s">
        <v>412</v>
      </c>
    </row>
    <row r="6" ht="21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</row>
    <row r="7" ht="30" customHeight="1" spans="1:8">
      <c r="A7" s="43" t="s">
        <v>196</v>
      </c>
      <c r="B7" s="44"/>
      <c r="C7" s="44"/>
      <c r="D7" s="44"/>
      <c r="E7" s="44"/>
      <c r="F7" s="45"/>
      <c r="G7" s="45"/>
      <c r="H7" s="46"/>
    </row>
    <row r="8" ht="30" customHeight="1" spans="1:8">
      <c r="A8" s="47"/>
      <c r="B8" s="48"/>
      <c r="C8" s="48"/>
      <c r="D8" s="48"/>
      <c r="E8" s="48"/>
      <c r="F8" s="45"/>
      <c r="G8" s="45"/>
      <c r="H8" s="46"/>
    </row>
    <row r="9" ht="30" customHeight="1" spans="1:8">
      <c r="A9" s="49"/>
      <c r="B9" s="48"/>
      <c r="C9" s="48"/>
      <c r="D9" s="48"/>
      <c r="E9" s="48"/>
      <c r="F9" s="45"/>
      <c r="G9" s="45"/>
      <c r="H9" s="46"/>
    </row>
    <row r="10" ht="30" customHeight="1" spans="1:8">
      <c r="A10" s="50"/>
      <c r="B10" s="50"/>
      <c r="C10" s="48"/>
      <c r="D10" s="48"/>
      <c r="E10" s="48"/>
      <c r="F10" s="45"/>
      <c r="G10" s="45"/>
      <c r="H10" s="46"/>
    </row>
    <row r="11" ht="30" customHeight="1" spans="1:8">
      <c r="A11" s="50"/>
      <c r="B11" s="50"/>
      <c r="C11" s="48"/>
      <c r="D11" s="48"/>
      <c r="E11" s="48"/>
      <c r="F11" s="45"/>
      <c r="G11" s="45"/>
      <c r="H11" s="46"/>
    </row>
    <row r="12" ht="30" customHeight="1" spans="1:8">
      <c r="A12" s="49"/>
      <c r="B12" s="48"/>
      <c r="C12" s="48"/>
      <c r="D12" s="48"/>
      <c r="E12" s="48"/>
      <c r="F12" s="45"/>
      <c r="G12" s="45"/>
      <c r="H12" s="46"/>
    </row>
    <row r="13" ht="30" customHeight="1" spans="1:8">
      <c r="A13" s="50"/>
      <c r="B13" s="50"/>
      <c r="C13" s="48"/>
      <c r="D13" s="48"/>
      <c r="E13" s="48"/>
      <c r="F13" s="45"/>
      <c r="G13" s="45"/>
      <c r="H13" s="46"/>
    </row>
    <row r="14" ht="30" customHeight="1" spans="1:8">
      <c r="A14" s="50"/>
      <c r="B14" s="50"/>
      <c r="C14" s="48"/>
      <c r="D14" s="48"/>
      <c r="E14" s="48"/>
      <c r="F14" s="45"/>
      <c r="G14" s="45"/>
      <c r="H14" s="46"/>
    </row>
    <row r="15" ht="30" customHeight="1" spans="1:8">
      <c r="A15" s="51" t="s">
        <v>80</v>
      </c>
      <c r="B15" s="52"/>
      <c r="C15" s="52"/>
      <c r="D15" s="52"/>
      <c r="E15" s="52"/>
      <c r="F15" s="52"/>
      <c r="G15" s="53"/>
      <c r="H15" s="46"/>
    </row>
    <row r="16" ht="22.5" customHeight="1" spans="1:2">
      <c r="A16" s="25" t="s">
        <v>197</v>
      </c>
      <c r="B16" s="26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G3:H3"/>
    <mergeCell ref="F4:H4"/>
    <mergeCell ref="A15:G15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6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outlinePr summaryBelow="0" summaryRight="0"/>
    <pageSetUpPr fitToPage="1"/>
  </sheetPr>
  <dimension ref="A1:K12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B18" sqref="B18"/>
    </sheetView>
  </sheetViews>
  <sheetFormatPr defaultColWidth="9.13888888888889" defaultRowHeight="14.25" customHeight="1"/>
  <cols>
    <col min="1" max="1" width="18.2222222222222" style="2" customWidth="1"/>
    <col min="2" max="2" width="31.8518518518519" style="2" customWidth="1"/>
    <col min="3" max="3" width="23.8518518518519" style="2" customWidth="1"/>
    <col min="4" max="4" width="15.1388888888889" style="2" customWidth="1"/>
    <col min="5" max="5" width="17.712962962963" style="2" customWidth="1"/>
    <col min="6" max="6" width="15.1388888888889" style="2" customWidth="1"/>
    <col min="7" max="7" width="17.712962962963" style="2" customWidth="1"/>
    <col min="8" max="11" width="15.4259259259259" style="2" customWidth="1"/>
    <col min="12" max="12" width="9.13888888888889" style="2" customWidth="1"/>
    <col min="13" max="16384" width="9.13888888888889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/>
    </row>
    <row r="2" ht="27" customHeight="1" spans="1:11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.5" customHeight="1" spans="1:11">
      <c r="A3" s="7" t="str">
        <f>SUBSTITUTE(封面!$G$5," ","")&amp;封面!$H$5</f>
        <v>部门名称：洱源县乔后镇卫生院</v>
      </c>
      <c r="B3" s="8"/>
      <c r="C3" s="8"/>
      <c r="D3" s="8"/>
      <c r="E3" s="8"/>
      <c r="F3" s="8"/>
      <c r="G3" s="8"/>
      <c r="H3" s="8"/>
      <c r="I3" s="8"/>
      <c r="J3" s="8"/>
      <c r="K3" s="10" t="s">
        <v>187</v>
      </c>
    </row>
    <row r="4" ht="35.25" customHeight="1" spans="1:11">
      <c r="A4" s="11" t="s">
        <v>287</v>
      </c>
      <c r="B4" s="11" t="s">
        <v>200</v>
      </c>
      <c r="C4" s="11" t="s">
        <v>288</v>
      </c>
      <c r="D4" s="12" t="s">
        <v>201</v>
      </c>
      <c r="E4" s="12" t="s">
        <v>202</v>
      </c>
      <c r="F4" s="12" t="s">
        <v>289</v>
      </c>
      <c r="G4" s="12" t="s">
        <v>290</v>
      </c>
      <c r="H4" s="13" t="s">
        <v>413</v>
      </c>
      <c r="I4" s="13"/>
      <c r="J4" s="13"/>
      <c r="K4" s="13"/>
    </row>
    <row r="5" ht="35.25" customHeight="1" spans="1:11">
      <c r="A5" s="11"/>
      <c r="B5" s="11"/>
      <c r="C5" s="11"/>
      <c r="D5" s="12"/>
      <c r="E5" s="12"/>
      <c r="F5" s="12"/>
      <c r="G5" s="12"/>
      <c r="H5" s="13" t="s">
        <v>80</v>
      </c>
      <c r="I5" s="12" t="s">
        <v>83</v>
      </c>
      <c r="J5" s="12" t="s">
        <v>84</v>
      </c>
      <c r="K5" s="12" t="s">
        <v>85</v>
      </c>
    </row>
    <row r="6" ht="16" customHeight="1" spans="1:11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34">
        <v>10</v>
      </c>
      <c r="K6" s="34">
        <v>11</v>
      </c>
    </row>
    <row r="7" ht="35.25" customHeight="1" spans="1:11">
      <c r="A7" s="28" t="s">
        <v>196</v>
      </c>
      <c r="B7" s="29" t="s">
        <v>97</v>
      </c>
      <c r="C7" s="30"/>
      <c r="D7" s="30"/>
      <c r="E7" s="30"/>
      <c r="F7" s="30"/>
      <c r="G7" s="30"/>
      <c r="H7" s="31" t="s">
        <v>97</v>
      </c>
      <c r="I7" s="31" t="s">
        <v>97</v>
      </c>
      <c r="J7" s="31" t="s">
        <v>97</v>
      </c>
      <c r="K7" s="31"/>
    </row>
    <row r="8" ht="35.25" customHeight="1" spans="1:11">
      <c r="A8" s="30"/>
      <c r="B8" s="29"/>
      <c r="C8" s="30"/>
      <c r="D8" s="30"/>
      <c r="E8" s="30"/>
      <c r="F8" s="30"/>
      <c r="G8" s="30"/>
      <c r="H8" s="31"/>
      <c r="I8" s="31"/>
      <c r="J8" s="31"/>
      <c r="K8" s="31"/>
    </row>
    <row r="9" ht="35.25" customHeight="1" spans="1:11">
      <c r="A9" s="30"/>
      <c r="B9" s="29"/>
      <c r="C9" s="30"/>
      <c r="D9" s="30"/>
      <c r="E9" s="30"/>
      <c r="F9" s="30"/>
      <c r="G9" s="30"/>
      <c r="H9" s="31"/>
      <c r="I9" s="31"/>
      <c r="J9" s="31"/>
      <c r="K9" s="31"/>
    </row>
    <row r="10" ht="35.25" customHeight="1" spans="1:11">
      <c r="A10" s="30"/>
      <c r="B10" s="29"/>
      <c r="C10" s="30"/>
      <c r="D10" s="30"/>
      <c r="E10" s="30"/>
      <c r="F10" s="30"/>
      <c r="G10" s="30"/>
      <c r="H10" s="31"/>
      <c r="I10" s="31"/>
      <c r="J10" s="31"/>
      <c r="K10" s="31"/>
    </row>
    <row r="11" ht="35.25" customHeight="1" spans="1:11">
      <c r="A11" s="32" t="s">
        <v>135</v>
      </c>
      <c r="B11" s="33"/>
      <c r="C11" s="33"/>
      <c r="D11" s="33"/>
      <c r="E11" s="33"/>
      <c r="F11" s="33"/>
      <c r="G11" s="33"/>
      <c r="H11" s="24" t="s">
        <v>97</v>
      </c>
      <c r="I11" s="24" t="s">
        <v>97</v>
      </c>
      <c r="J11" s="24" t="s">
        <v>97</v>
      </c>
      <c r="K11" s="24"/>
    </row>
    <row r="12" s="1" customFormat="1" ht="29.25" customHeight="1" spans="1:2">
      <c r="A12" s="25" t="s">
        <v>197</v>
      </c>
      <c r="B12" s="26"/>
    </row>
  </sheetData>
  <mergeCells count="10">
    <mergeCell ref="A2:K2"/>
    <mergeCell ref="H4:K4"/>
    <mergeCell ref="A11:G1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70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outlinePr summaryBelow="0" summaryRight="0"/>
    <pageSetUpPr fitToPage="1"/>
  </sheetPr>
  <dimension ref="A1:G16"/>
  <sheetViews>
    <sheetView showZeros="0" workbookViewId="0">
      <pane xSplit="1" ySplit="6" topLeftCell="B9" activePane="bottomRight" state="frozen"/>
      <selection/>
      <selection pane="topRight"/>
      <selection pane="bottomLeft"/>
      <selection pane="bottomRight" activeCell="A7" sqref="$A7:$XFD7"/>
    </sheetView>
  </sheetViews>
  <sheetFormatPr defaultColWidth="9.13888888888889" defaultRowHeight="14.25" customHeight="1" outlineLevelCol="6"/>
  <cols>
    <col min="1" max="7" width="25.4259259259259" style="2" customWidth="1"/>
    <col min="8" max="8" width="9.13888888888889" style="2" customWidth="1"/>
    <col min="9" max="16384" width="9.13888888888889" style="2"/>
  </cols>
  <sheetData>
    <row r="1" ht="13.5" customHeight="1" spans="4:7">
      <c r="D1" s="3"/>
      <c r="E1" s="4"/>
      <c r="F1" s="4"/>
      <c r="G1" s="5"/>
    </row>
    <row r="2" ht="27" customHeight="1" spans="1:7">
      <c r="A2" s="6" t="s">
        <v>26</v>
      </c>
      <c r="B2" s="6"/>
      <c r="C2" s="6"/>
      <c r="D2" s="6"/>
      <c r="E2" s="6"/>
      <c r="F2" s="6"/>
      <c r="G2" s="6"/>
    </row>
    <row r="3" ht="24" customHeight="1" spans="1:7">
      <c r="A3" s="7" t="str">
        <f>SUBSTITUTE(封面!$G$5," ","")&amp;封面!$H$5</f>
        <v>部门名称：洱源县乔后镇卫生院</v>
      </c>
      <c r="B3" s="8"/>
      <c r="C3" s="8"/>
      <c r="D3" s="8"/>
      <c r="E3" s="9"/>
      <c r="F3" s="9"/>
      <c r="G3" s="10" t="s">
        <v>187</v>
      </c>
    </row>
    <row r="4" ht="31.5" customHeight="1" spans="1:7">
      <c r="A4" s="11" t="s">
        <v>198</v>
      </c>
      <c r="B4" s="11" t="s">
        <v>287</v>
      </c>
      <c r="C4" s="11" t="s">
        <v>200</v>
      </c>
      <c r="D4" s="12" t="s">
        <v>414</v>
      </c>
      <c r="E4" s="13" t="s">
        <v>83</v>
      </c>
      <c r="F4" s="13"/>
      <c r="G4" s="13"/>
    </row>
    <row r="5" ht="31.5" customHeight="1" spans="1:7">
      <c r="A5" s="11"/>
      <c r="B5" s="11"/>
      <c r="C5" s="11"/>
      <c r="D5" s="12"/>
      <c r="E5" s="13" t="s">
        <v>415</v>
      </c>
      <c r="F5" s="12" t="s">
        <v>416</v>
      </c>
      <c r="G5" s="12" t="s">
        <v>417</v>
      </c>
    </row>
    <row r="6" ht="15" customHeight="1" spans="1:7">
      <c r="A6" s="14">
        <v>1</v>
      </c>
      <c r="B6" s="14">
        <v>2</v>
      </c>
      <c r="C6" s="14">
        <v>3</v>
      </c>
      <c r="D6" s="14">
        <v>4</v>
      </c>
      <c r="E6" s="14">
        <v>8</v>
      </c>
      <c r="F6" s="14">
        <v>9</v>
      </c>
      <c r="G6" s="15">
        <v>10</v>
      </c>
    </row>
    <row r="7" ht="31.5" customHeight="1" spans="1:7">
      <c r="A7" s="16" t="s">
        <v>196</v>
      </c>
      <c r="B7" s="17"/>
      <c r="C7" s="17"/>
      <c r="D7" s="17"/>
      <c r="E7" s="18"/>
      <c r="F7" s="18"/>
      <c r="G7" s="19"/>
    </row>
    <row r="8" ht="31.5" customHeight="1" spans="1:7">
      <c r="A8" s="20"/>
      <c r="B8" s="17"/>
      <c r="C8" s="17"/>
      <c r="D8" s="17"/>
      <c r="E8" s="18"/>
      <c r="F8" s="18"/>
      <c r="G8" s="19"/>
    </row>
    <row r="9" ht="31.5" customHeight="1" spans="1:7">
      <c r="A9" s="21"/>
      <c r="B9" s="17"/>
      <c r="C9" s="17"/>
      <c r="D9" s="17"/>
      <c r="E9" s="18"/>
      <c r="F9" s="18"/>
      <c r="G9" s="19"/>
    </row>
    <row r="10" ht="31.5" customHeight="1" spans="1:7">
      <c r="A10" s="20"/>
      <c r="B10" s="20"/>
      <c r="C10" s="20"/>
      <c r="D10" s="17"/>
      <c r="E10" s="18"/>
      <c r="F10" s="18"/>
      <c r="G10" s="19"/>
    </row>
    <row r="11" ht="31.5" customHeight="1" spans="1:7">
      <c r="A11" s="20"/>
      <c r="B11" s="20"/>
      <c r="C11" s="20"/>
      <c r="D11" s="17"/>
      <c r="E11" s="18"/>
      <c r="F11" s="18"/>
      <c r="G11" s="19"/>
    </row>
    <row r="12" ht="31.5" customHeight="1" spans="1:7">
      <c r="A12" s="21"/>
      <c r="B12" s="17"/>
      <c r="C12" s="17"/>
      <c r="D12" s="17"/>
      <c r="E12" s="18"/>
      <c r="F12" s="18"/>
      <c r="G12" s="19"/>
    </row>
    <row r="13" ht="31.5" customHeight="1" spans="1:7">
      <c r="A13" s="20"/>
      <c r="B13" s="20"/>
      <c r="C13" s="20"/>
      <c r="D13" s="17"/>
      <c r="E13" s="18"/>
      <c r="F13" s="18"/>
      <c r="G13" s="19"/>
    </row>
    <row r="14" ht="31.5" customHeight="1" spans="1:7">
      <c r="A14" s="20"/>
      <c r="B14" s="20"/>
      <c r="C14" s="20"/>
      <c r="D14" s="17"/>
      <c r="E14" s="18"/>
      <c r="F14" s="18"/>
      <c r="G14" s="19"/>
    </row>
    <row r="15" ht="31.5" customHeight="1" spans="1:7">
      <c r="A15" s="22" t="s">
        <v>80</v>
      </c>
      <c r="B15" s="23" t="s">
        <v>97</v>
      </c>
      <c r="C15" s="23"/>
      <c r="D15" s="23"/>
      <c r="E15" s="24" t="s">
        <v>97</v>
      </c>
      <c r="F15" s="24" t="s">
        <v>97</v>
      </c>
      <c r="G15" s="24" t="s">
        <v>97</v>
      </c>
    </row>
    <row r="16" s="1" customFormat="1" ht="18" customHeight="1" spans="1:2">
      <c r="A16" s="25" t="s">
        <v>197</v>
      </c>
      <c r="B16" s="26"/>
    </row>
  </sheetData>
  <mergeCells count="7">
    <mergeCell ref="A2:G2"/>
    <mergeCell ref="E4:G4"/>
    <mergeCell ref="A15:D15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9"/>
  <sheetViews>
    <sheetView showGridLines="0" workbookViewId="0">
      <selection activeCell="B13" sqref="B13"/>
    </sheetView>
  </sheetViews>
  <sheetFormatPr defaultColWidth="9.13888888888889" defaultRowHeight="15" zeroHeight="1"/>
  <cols>
    <col min="1" max="1" width="75.712962962963" style="241" customWidth="1"/>
    <col min="2" max="2" width="51.5740740740741" style="242" customWidth="1"/>
    <col min="3" max="3" width="60" style="242" customWidth="1"/>
    <col min="4" max="16384" width="9.13888888888889" style="242"/>
  </cols>
  <sheetData>
    <row r="1" ht="41.25" customHeight="1" spans="1:3">
      <c r="A1" s="243" t="s">
        <v>9</v>
      </c>
      <c r="B1" s="244"/>
      <c r="C1" s="244"/>
    </row>
    <row r="2" spans="1:3">
      <c r="A2" s="245"/>
      <c r="B2" s="244"/>
      <c r="C2" s="244"/>
    </row>
    <row r="3" ht="27" customHeight="1" spans="1:3">
      <c r="A3" s="246" t="s">
        <v>10</v>
      </c>
      <c r="B3" s="244"/>
      <c r="C3" s="244"/>
    </row>
    <row r="4" ht="27" customHeight="1" spans="1:3">
      <c r="A4" s="246" t="s">
        <v>11</v>
      </c>
      <c r="B4" s="244"/>
      <c r="C4" s="244"/>
    </row>
    <row r="5" ht="27" customHeight="1" spans="1:3">
      <c r="A5" s="246" t="s">
        <v>12</v>
      </c>
      <c r="B5" s="244"/>
      <c r="C5" s="244"/>
    </row>
    <row r="6" ht="27" customHeight="1" spans="1:3">
      <c r="A6" s="246" t="s">
        <v>13</v>
      </c>
      <c r="B6" s="244"/>
      <c r="C6" s="244"/>
    </row>
    <row r="7" ht="27" customHeight="1" spans="1:3">
      <c r="A7" s="246" t="s">
        <v>14</v>
      </c>
      <c r="B7" s="244"/>
      <c r="C7" s="244"/>
    </row>
    <row r="8" ht="27" customHeight="1" spans="1:3">
      <c r="A8" s="246" t="s">
        <v>15</v>
      </c>
      <c r="B8" s="244"/>
      <c r="C8" s="244"/>
    </row>
    <row r="9" ht="27" customHeight="1" spans="1:3">
      <c r="A9" s="246" t="s">
        <v>16</v>
      </c>
      <c r="B9" s="244"/>
      <c r="C9" s="244"/>
    </row>
    <row r="10" ht="27" customHeight="1" spans="1:3">
      <c r="A10" s="246" t="s">
        <v>17</v>
      </c>
      <c r="B10" s="244"/>
      <c r="C10" s="244"/>
    </row>
    <row r="11" ht="27" customHeight="1" spans="1:3">
      <c r="A11" s="246" t="s">
        <v>18</v>
      </c>
      <c r="B11" s="244"/>
      <c r="C11" s="244"/>
    </row>
    <row r="12" ht="27" customHeight="1" spans="1:9">
      <c r="A12" s="246" t="s">
        <v>19</v>
      </c>
      <c r="B12" s="244"/>
      <c r="C12" s="244"/>
      <c r="I12" s="247"/>
    </row>
    <row r="13" ht="27" customHeight="1" spans="1:3">
      <c r="A13" s="246" t="s">
        <v>20</v>
      </c>
      <c r="B13" s="244"/>
      <c r="C13" s="244"/>
    </row>
    <row r="14" ht="27" customHeight="1" spans="1:3">
      <c r="A14" s="246" t="s">
        <v>21</v>
      </c>
      <c r="B14" s="244"/>
      <c r="C14" s="244"/>
    </row>
    <row r="15" ht="27" customHeight="1" spans="1:3">
      <c r="A15" s="246" t="s">
        <v>22</v>
      </c>
      <c r="B15" s="244"/>
      <c r="C15" s="244"/>
    </row>
    <row r="16" ht="27" customHeight="1" spans="1:3">
      <c r="A16" s="246" t="s">
        <v>23</v>
      </c>
      <c r="B16" s="244"/>
      <c r="C16" s="244"/>
    </row>
    <row r="17" ht="27" customHeight="1" spans="1:3">
      <c r="A17" s="246" t="s">
        <v>24</v>
      </c>
      <c r="B17" s="244"/>
      <c r="C17" s="244"/>
    </row>
    <row r="18" ht="27" customHeight="1" spans="1:3">
      <c r="A18" s="246" t="s">
        <v>25</v>
      </c>
      <c r="B18" s="244"/>
      <c r="C18" s="244"/>
    </row>
    <row r="19" ht="27" customHeight="1" spans="1:3">
      <c r="A19" s="246" t="s">
        <v>26</v>
      </c>
      <c r="B19" s="244"/>
      <c r="C19" s="244"/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38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C27" sqref="C27"/>
    </sheetView>
  </sheetViews>
  <sheetFormatPr defaultColWidth="8" defaultRowHeight="12" outlineLevelCol="3"/>
  <cols>
    <col min="1" max="1" width="35.1388888888889" style="26" customWidth="1"/>
    <col min="2" max="2" width="20.712962962963" style="26" customWidth="1"/>
    <col min="3" max="3" width="35.1388888888889" style="26" customWidth="1"/>
    <col min="4" max="4" width="20.712962962963" style="26" customWidth="1"/>
    <col min="5" max="5" width="5" style="56" customWidth="1"/>
    <col min="6" max="16384" width="8" style="56"/>
  </cols>
  <sheetData>
    <row r="1" s="54" customFormat="1" customHeight="1" spans="1:4">
      <c r="A1" s="69"/>
      <c r="B1" s="69"/>
      <c r="C1" s="69"/>
      <c r="D1" s="236"/>
    </row>
    <row r="2" s="235" customFormat="1" ht="36" customHeight="1" spans="1:4">
      <c r="A2" s="58" t="s">
        <v>10</v>
      </c>
      <c r="B2" s="237"/>
      <c r="C2" s="237"/>
      <c r="D2" s="237"/>
    </row>
    <row r="3" s="55" customFormat="1" ht="24" customHeight="1" spans="1:4">
      <c r="A3" s="95" t="str">
        <f>SUBSTITUTE(封面!$G$5," ","")&amp;封面!$H$5</f>
        <v>部门名称：洱源县乔后镇卫生院</v>
      </c>
      <c r="B3" s="218"/>
      <c r="C3" s="218"/>
      <c r="D3" s="142" t="s">
        <v>27</v>
      </c>
    </row>
    <row r="4" ht="19.5" customHeight="1" spans="1:4">
      <c r="A4" s="62" t="s">
        <v>28</v>
      </c>
      <c r="B4" s="62"/>
      <c r="C4" s="62" t="s">
        <v>29</v>
      </c>
      <c r="D4" s="62"/>
    </row>
    <row r="5" ht="19.5" customHeight="1" spans="1:4">
      <c r="A5" s="62" t="s">
        <v>30</v>
      </c>
      <c r="B5" s="62" t="s">
        <v>31</v>
      </c>
      <c r="C5" s="62" t="s">
        <v>32</v>
      </c>
      <c r="D5" s="62" t="s">
        <v>31</v>
      </c>
    </row>
    <row r="6" ht="19.5" customHeight="1" spans="1:4">
      <c r="A6" s="62"/>
      <c r="B6" s="62"/>
      <c r="C6" s="62"/>
      <c r="D6" s="62"/>
    </row>
    <row r="7" ht="21.95" customHeight="1" spans="1:4">
      <c r="A7" s="102" t="s">
        <v>33</v>
      </c>
      <c r="B7" s="120">
        <v>372.57</v>
      </c>
      <c r="C7" s="102" t="s">
        <v>34</v>
      </c>
      <c r="D7" s="120"/>
    </row>
    <row r="8" ht="21.95" customHeight="1" spans="1:4">
      <c r="A8" s="102" t="s">
        <v>35</v>
      </c>
      <c r="B8" s="120"/>
      <c r="C8" s="102" t="s">
        <v>36</v>
      </c>
      <c r="D8" s="120"/>
    </row>
    <row r="9" ht="21.95" customHeight="1" spans="1:4">
      <c r="A9" s="102" t="s">
        <v>37</v>
      </c>
      <c r="B9" s="120"/>
      <c r="C9" s="102" t="s">
        <v>38</v>
      </c>
      <c r="D9" s="120"/>
    </row>
    <row r="10" ht="21.95" customHeight="1" spans="1:4">
      <c r="A10" s="102" t="s">
        <v>39</v>
      </c>
      <c r="B10" s="120"/>
      <c r="C10" s="102" t="s">
        <v>40</v>
      </c>
      <c r="D10" s="120"/>
    </row>
    <row r="11" ht="21.95" customHeight="1" spans="1:4">
      <c r="A11" s="102" t="s">
        <v>41</v>
      </c>
      <c r="B11" s="219">
        <f>SUM(B12:B16)</f>
        <v>400</v>
      </c>
      <c r="C11" s="102" t="s">
        <v>42</v>
      </c>
      <c r="D11" s="120"/>
    </row>
    <row r="12" ht="21.95" customHeight="1" spans="1:4">
      <c r="A12" s="238" t="s">
        <v>43</v>
      </c>
      <c r="B12" s="120">
        <v>400</v>
      </c>
      <c r="C12" s="102" t="s">
        <v>44</v>
      </c>
      <c r="D12" s="120"/>
    </row>
    <row r="13" ht="21.95" customHeight="1" spans="1:4">
      <c r="A13" s="238" t="s">
        <v>45</v>
      </c>
      <c r="B13" s="120"/>
      <c r="C13" s="102" t="s">
        <v>46</v>
      </c>
      <c r="D13" s="120"/>
    </row>
    <row r="14" ht="21.95" customHeight="1" spans="1:4">
      <c r="A14" s="238" t="s">
        <v>47</v>
      </c>
      <c r="B14" s="120"/>
      <c r="C14" s="102" t="s">
        <v>48</v>
      </c>
      <c r="D14" s="120">
        <v>35.02</v>
      </c>
    </row>
    <row r="15" ht="21.95" customHeight="1" spans="1:4">
      <c r="A15" s="238" t="s">
        <v>49</v>
      </c>
      <c r="B15" s="120"/>
      <c r="C15" s="102" t="s">
        <v>50</v>
      </c>
      <c r="D15" s="120">
        <v>712.79</v>
      </c>
    </row>
    <row r="16" ht="21.95" customHeight="1" spans="1:4">
      <c r="A16" s="239" t="s">
        <v>51</v>
      </c>
      <c r="B16" s="240"/>
      <c r="C16" s="102" t="s">
        <v>52</v>
      </c>
      <c r="D16" s="120"/>
    </row>
    <row r="17" ht="21.95" customHeight="1" spans="1:4">
      <c r="A17" s="239"/>
      <c r="B17" s="240"/>
      <c r="C17" s="102" t="s">
        <v>53</v>
      </c>
      <c r="D17" s="120"/>
    </row>
    <row r="18" ht="21.95" customHeight="1" spans="1:4">
      <c r="A18" s="220"/>
      <c r="B18" s="240"/>
      <c r="C18" s="102" t="s">
        <v>54</v>
      </c>
      <c r="D18" s="120"/>
    </row>
    <row r="19" ht="21.95" customHeight="1" spans="1:4">
      <c r="A19" s="220"/>
      <c r="B19" s="240"/>
      <c r="C19" s="102" t="s">
        <v>55</v>
      </c>
      <c r="D19" s="120"/>
    </row>
    <row r="20" ht="21.95" customHeight="1" spans="1:4">
      <c r="A20" s="220"/>
      <c r="B20" s="240"/>
      <c r="C20" s="102" t="s">
        <v>56</v>
      </c>
      <c r="D20" s="120"/>
    </row>
    <row r="21" ht="21.95" customHeight="1" spans="1:4">
      <c r="A21" s="220"/>
      <c r="B21" s="240"/>
      <c r="C21" s="102" t="s">
        <v>57</v>
      </c>
      <c r="D21" s="120">
        <v>0</v>
      </c>
    </row>
    <row r="22" ht="21.95" customHeight="1" spans="1:4">
      <c r="A22" s="220"/>
      <c r="B22" s="240"/>
      <c r="C22" s="102" t="s">
        <v>58</v>
      </c>
      <c r="D22" s="120"/>
    </row>
    <row r="23" ht="21.95" customHeight="1" spans="1:4">
      <c r="A23" s="220"/>
      <c r="B23" s="240"/>
      <c r="C23" s="102" t="s">
        <v>59</v>
      </c>
      <c r="D23" s="120"/>
    </row>
    <row r="24" ht="21.95" customHeight="1" spans="1:4">
      <c r="A24" s="220"/>
      <c r="B24" s="240"/>
      <c r="C24" s="102" t="s">
        <v>60</v>
      </c>
      <c r="D24" s="120"/>
    </row>
    <row r="25" ht="21.95" customHeight="1" spans="1:4">
      <c r="A25" s="220"/>
      <c r="B25" s="240"/>
      <c r="C25" s="102" t="s">
        <v>61</v>
      </c>
      <c r="D25" s="120">
        <v>24.76</v>
      </c>
    </row>
    <row r="26" ht="21.95" customHeight="1" spans="1:4">
      <c r="A26" s="220"/>
      <c r="B26" s="240"/>
      <c r="C26" s="102" t="s">
        <v>62</v>
      </c>
      <c r="D26" s="120"/>
    </row>
    <row r="27" ht="21.95" customHeight="1" spans="1:4">
      <c r="A27" s="220"/>
      <c r="B27" s="240"/>
      <c r="C27" s="102" t="s">
        <v>63</v>
      </c>
      <c r="D27" s="120"/>
    </row>
    <row r="28" ht="21.95" customHeight="1" spans="1:4">
      <c r="A28" s="220"/>
      <c r="B28" s="240"/>
      <c r="C28" s="102" t="s">
        <v>64</v>
      </c>
      <c r="D28" s="120"/>
    </row>
    <row r="29" ht="21.95" customHeight="1" spans="1:4">
      <c r="A29" s="220"/>
      <c r="B29" s="240"/>
      <c r="C29" s="102" t="s">
        <v>65</v>
      </c>
      <c r="D29" s="120"/>
    </row>
    <row r="30" ht="21.95" customHeight="1" spans="1:4">
      <c r="A30" s="220"/>
      <c r="B30" s="240"/>
      <c r="C30" s="102" t="s">
        <v>66</v>
      </c>
      <c r="D30" s="120"/>
    </row>
    <row r="31" ht="21.95" customHeight="1" spans="1:4">
      <c r="A31" s="123" t="s">
        <v>67</v>
      </c>
      <c r="B31" s="221">
        <f>SUM(B7:B11)</f>
        <v>772.57</v>
      </c>
      <c r="C31" s="123" t="s">
        <v>68</v>
      </c>
      <c r="D31" s="221">
        <f>SUM(D7:D30)</f>
        <v>772.57</v>
      </c>
    </row>
    <row r="32" ht="21.95" customHeight="1" spans="1:4">
      <c r="A32" s="102" t="s">
        <v>69</v>
      </c>
      <c r="B32" s="219">
        <f>SUM(B33:B37)</f>
        <v>0</v>
      </c>
      <c r="C32" s="102" t="s">
        <v>70</v>
      </c>
      <c r="D32" s="219">
        <f>SUM(D33:D37)</f>
        <v>0</v>
      </c>
    </row>
    <row r="33" ht="21.95" customHeight="1" spans="1:4">
      <c r="A33" s="102" t="s">
        <v>71</v>
      </c>
      <c r="B33" s="120"/>
      <c r="C33" s="102" t="s">
        <v>71</v>
      </c>
      <c r="D33" s="120"/>
    </row>
    <row r="34" ht="21.95" customHeight="1" spans="1:4">
      <c r="A34" s="102" t="s">
        <v>72</v>
      </c>
      <c r="B34" s="120"/>
      <c r="C34" s="102" t="s">
        <v>72</v>
      </c>
      <c r="D34" s="120"/>
    </row>
    <row r="35" ht="21.95" customHeight="1" spans="1:4">
      <c r="A35" s="102" t="s">
        <v>73</v>
      </c>
      <c r="B35" s="120"/>
      <c r="C35" s="102" t="s">
        <v>73</v>
      </c>
      <c r="D35" s="120"/>
    </row>
    <row r="36" ht="21.95" customHeight="1" spans="1:4">
      <c r="A36" s="102" t="s">
        <v>74</v>
      </c>
      <c r="B36" s="120"/>
      <c r="C36" s="102" t="s">
        <v>74</v>
      </c>
      <c r="D36" s="120"/>
    </row>
    <row r="37" ht="21.95" customHeight="1" spans="1:4">
      <c r="A37" s="102" t="s">
        <v>75</v>
      </c>
      <c r="B37" s="120"/>
      <c r="C37" s="102" t="s">
        <v>75</v>
      </c>
      <c r="D37" s="120"/>
    </row>
    <row r="38" ht="21.95" customHeight="1" spans="1:4">
      <c r="A38" s="123" t="s">
        <v>76</v>
      </c>
      <c r="B38" s="221">
        <f>SUM(B31,B32)</f>
        <v>772.57</v>
      </c>
      <c r="C38" s="123" t="s">
        <v>77</v>
      </c>
      <c r="D38" s="221">
        <f>SUM(D31:D32)</f>
        <v>772.57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T17"/>
  <sheetViews>
    <sheetView showZeros="0" workbookViewId="0">
      <pane xSplit="1" ySplit="7" topLeftCell="B8" activePane="bottomRight" state="frozen"/>
      <selection/>
      <selection pane="topRight"/>
      <selection pane="bottomLeft"/>
      <selection pane="bottomRight" activeCell="J21" sqref="J21"/>
    </sheetView>
  </sheetViews>
  <sheetFormatPr defaultColWidth="8" defaultRowHeight="14.25" customHeight="1"/>
  <cols>
    <col min="1" max="1" width="21.1388888888889" style="26" customWidth="1"/>
    <col min="2" max="2" width="35.287037037037" style="26" customWidth="1"/>
    <col min="3" max="14" width="12" style="26" customWidth="1"/>
    <col min="15" max="18" width="12" style="56" customWidth="1"/>
    <col min="19" max="20" width="12" style="26" customWidth="1"/>
    <col min="21" max="21" width="5.57407407407407" style="56" customWidth="1"/>
    <col min="22" max="16384" width="8" style="56"/>
  </cols>
  <sheetData>
    <row r="1" s="54" customFormat="1" ht="12" customHeight="1" spans="1:20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0"/>
      <c r="T1" s="70"/>
    </row>
    <row r="2" s="54" customFormat="1" ht="36" customHeight="1" spans="1:20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="55" customFormat="1" ht="24" customHeight="1" spans="1:20">
      <c r="A3" s="95" t="str">
        <f>SUBSTITUTE(封面!$G$5," ","")&amp;封面!$H$5</f>
        <v>部门名称：洱源县乔后镇卫生院</v>
      </c>
      <c r="B3" s="96"/>
      <c r="C3" s="96" t="str">
        <f>SUBSTITUTE(封面!$G$5," ","")&amp;封面!$H$5</f>
        <v>部门名称：洱源县乔后镇卫生院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42" t="s">
        <v>27</v>
      </c>
      <c r="T3" s="142" t="s">
        <v>27</v>
      </c>
    </row>
    <row r="4" ht="18.75" customHeight="1" spans="1:20">
      <c r="A4" s="228" t="s">
        <v>78</v>
      </c>
      <c r="B4" s="228" t="s">
        <v>79</v>
      </c>
      <c r="C4" s="228" t="s">
        <v>80</v>
      </c>
      <c r="D4" s="228" t="s">
        <v>81</v>
      </c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 t="s">
        <v>69</v>
      </c>
      <c r="P4" s="228"/>
      <c r="Q4" s="228"/>
      <c r="R4" s="228"/>
      <c r="S4" s="228"/>
      <c r="T4" s="228"/>
    </row>
    <row r="5" ht="18.75" customHeight="1" spans="1:20">
      <c r="A5" s="228"/>
      <c r="B5" s="228"/>
      <c r="C5" s="228"/>
      <c r="D5" s="228" t="s">
        <v>82</v>
      </c>
      <c r="E5" s="228" t="s">
        <v>83</v>
      </c>
      <c r="F5" s="228" t="s">
        <v>84</v>
      </c>
      <c r="G5" s="228" t="s">
        <v>85</v>
      </c>
      <c r="H5" s="228" t="s">
        <v>86</v>
      </c>
      <c r="I5" s="228" t="s">
        <v>87</v>
      </c>
      <c r="J5" s="228"/>
      <c r="K5" s="228"/>
      <c r="L5" s="228"/>
      <c r="M5" s="228"/>
      <c r="N5" s="228"/>
      <c r="O5" s="228" t="s">
        <v>82</v>
      </c>
      <c r="P5" s="228" t="s">
        <v>83</v>
      </c>
      <c r="Q5" s="228" t="s">
        <v>84</v>
      </c>
      <c r="R5" s="228" t="s">
        <v>85</v>
      </c>
      <c r="S5" s="228" t="s">
        <v>86</v>
      </c>
      <c r="T5" s="228" t="s">
        <v>87</v>
      </c>
    </row>
    <row r="6" ht="33.75" customHeight="1" spans="1:20">
      <c r="A6" s="228"/>
      <c r="B6" s="228"/>
      <c r="C6" s="228"/>
      <c r="D6" s="228"/>
      <c r="E6" s="228"/>
      <c r="F6" s="228"/>
      <c r="G6" s="228"/>
      <c r="H6" s="228"/>
      <c r="I6" s="228" t="s">
        <v>82</v>
      </c>
      <c r="J6" s="228" t="s">
        <v>88</v>
      </c>
      <c r="K6" s="228" t="s">
        <v>89</v>
      </c>
      <c r="L6" s="228" t="s">
        <v>90</v>
      </c>
      <c r="M6" s="228" t="s">
        <v>91</v>
      </c>
      <c r="N6" s="228" t="s">
        <v>92</v>
      </c>
      <c r="O6" s="228"/>
      <c r="P6" s="228"/>
      <c r="Q6" s="228"/>
      <c r="R6" s="228"/>
      <c r="S6" s="228"/>
      <c r="T6" s="228"/>
    </row>
    <row r="7" ht="16.5" customHeight="1" spans="1:20">
      <c r="A7" s="229">
        <v>1</v>
      </c>
      <c r="B7" s="229">
        <v>2</v>
      </c>
      <c r="C7" s="229" t="s">
        <v>93</v>
      </c>
      <c r="D7" s="229" t="s">
        <v>94</v>
      </c>
      <c r="E7" s="229">
        <v>5</v>
      </c>
      <c r="F7" s="229">
        <v>6</v>
      </c>
      <c r="G7" s="229">
        <v>7</v>
      </c>
      <c r="H7" s="229">
        <v>8</v>
      </c>
      <c r="I7" s="229" t="s">
        <v>95</v>
      </c>
      <c r="J7" s="229">
        <v>10</v>
      </c>
      <c r="K7" s="229">
        <v>11</v>
      </c>
      <c r="L7" s="229">
        <v>12</v>
      </c>
      <c r="M7" s="229">
        <v>13</v>
      </c>
      <c r="N7" s="229">
        <v>14</v>
      </c>
      <c r="O7" s="229" t="s">
        <v>96</v>
      </c>
      <c r="P7" s="229">
        <v>16</v>
      </c>
      <c r="Q7" s="229">
        <v>17</v>
      </c>
      <c r="R7" s="229">
        <v>18</v>
      </c>
      <c r="S7" s="229">
        <v>19</v>
      </c>
      <c r="T7" s="229">
        <v>20</v>
      </c>
    </row>
    <row r="8" ht="16.5" customHeight="1" spans="1:20">
      <c r="A8" s="121">
        <v>131019</v>
      </c>
      <c r="B8" s="121" t="s">
        <v>2</v>
      </c>
      <c r="C8" s="230">
        <f>D8+O8</f>
        <v>772.57</v>
      </c>
      <c r="D8" s="230">
        <f>E8+F8+G8+H8+I8</f>
        <v>772.57</v>
      </c>
      <c r="E8" s="230">
        <v>372.57</v>
      </c>
      <c r="F8" s="230"/>
      <c r="G8" s="230"/>
      <c r="H8" s="230"/>
      <c r="I8" s="230">
        <f>J8+K8+L8+M8+N8</f>
        <v>400</v>
      </c>
      <c r="J8" s="230">
        <v>400</v>
      </c>
      <c r="K8" s="230"/>
      <c r="L8" s="230"/>
      <c r="M8" s="230"/>
      <c r="N8" s="230"/>
      <c r="O8" s="230"/>
      <c r="P8" s="230"/>
      <c r="Q8" s="230"/>
      <c r="R8" s="230"/>
      <c r="S8" s="230"/>
      <c r="T8" s="230"/>
    </row>
    <row r="9" ht="16.5" customHeight="1" spans="1:20">
      <c r="A9" s="102"/>
      <c r="B9" s="102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</row>
    <row r="10" ht="16.5" customHeight="1" spans="1:20">
      <c r="A10" s="102"/>
      <c r="B10" s="231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</row>
    <row r="11" ht="16.5" customHeight="1" spans="1:20">
      <c r="A11" s="102"/>
      <c r="B11" s="231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</row>
    <row r="12" ht="16.5" customHeight="1" spans="1:20">
      <c r="A12" s="102"/>
      <c r="B12" s="231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</row>
    <row r="13" ht="16.5" customHeight="1" spans="1:20">
      <c r="A13" s="121"/>
      <c r="B13" s="231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</row>
    <row r="14" ht="16.5" customHeight="1" spans="1:20">
      <c r="A14" s="121"/>
      <c r="B14" s="231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</row>
    <row r="15" ht="16.5" customHeight="1" spans="1:20">
      <c r="A15" s="47" t="s">
        <v>97</v>
      </c>
      <c r="B15" s="49" t="s">
        <v>97</v>
      </c>
      <c r="C15" s="230" t="s">
        <v>97</v>
      </c>
      <c r="D15" s="230" t="s">
        <v>97</v>
      </c>
      <c r="E15" s="230" t="s">
        <v>97</v>
      </c>
      <c r="F15" s="230" t="s">
        <v>97</v>
      </c>
      <c r="G15" s="230" t="s">
        <v>97</v>
      </c>
      <c r="H15" s="230" t="s">
        <v>97</v>
      </c>
      <c r="I15" s="230"/>
      <c r="J15" s="230"/>
      <c r="K15" s="230" t="s">
        <v>97</v>
      </c>
      <c r="L15" s="230" t="s">
        <v>97</v>
      </c>
      <c r="M15" s="230" t="s">
        <v>97</v>
      </c>
      <c r="N15" s="230" t="s">
        <v>97</v>
      </c>
      <c r="O15" s="230" t="s">
        <v>97</v>
      </c>
      <c r="P15" s="230" t="s">
        <v>97</v>
      </c>
      <c r="Q15" s="230"/>
      <c r="R15" s="230"/>
      <c r="S15" s="230"/>
      <c r="T15" s="230"/>
    </row>
    <row r="16" ht="16.5" customHeight="1" spans="1:20">
      <c r="A16" s="123" t="s">
        <v>98</v>
      </c>
      <c r="B16" s="123"/>
      <c r="C16" s="232">
        <f>SUM(C8:C15)</f>
        <v>772.57</v>
      </c>
      <c r="D16" s="232">
        <f t="shared" ref="D16:J16" si="0">SUM(D8:D15)</f>
        <v>772.57</v>
      </c>
      <c r="E16" s="232">
        <f t="shared" si="0"/>
        <v>372.57</v>
      </c>
      <c r="F16" s="232">
        <f t="shared" si="0"/>
        <v>0</v>
      </c>
      <c r="G16" s="232">
        <f t="shared" si="0"/>
        <v>0</v>
      </c>
      <c r="H16" s="232">
        <f t="shared" si="0"/>
        <v>0</v>
      </c>
      <c r="I16" s="232">
        <f t="shared" si="0"/>
        <v>400</v>
      </c>
      <c r="J16" s="232">
        <f t="shared" si="0"/>
        <v>400</v>
      </c>
      <c r="K16" s="232" t="s">
        <v>97</v>
      </c>
      <c r="L16" s="232" t="s">
        <v>97</v>
      </c>
      <c r="M16" s="232" t="s">
        <v>97</v>
      </c>
      <c r="N16" s="232" t="s">
        <v>97</v>
      </c>
      <c r="O16" s="232" t="s">
        <v>97</v>
      </c>
      <c r="P16" s="232" t="s">
        <v>97</v>
      </c>
      <c r="Q16" s="232"/>
      <c r="R16" s="232"/>
      <c r="S16" s="232"/>
      <c r="T16" s="232"/>
    </row>
    <row r="17" customHeight="1" spans="1:18">
      <c r="A17" s="233"/>
      <c r="O17" s="234"/>
      <c r="P17" s="234"/>
      <c r="Q17" s="234"/>
      <c r="R17" s="234"/>
    </row>
  </sheetData>
  <sheetProtection formatCells="0" formatColumns="0" formatRows="0" insertRows="0" insertColumns="0" insertHyperlinks="0" deleteColumns="0" deleteRows="0" sort="0" autoFilter="0" pivotTables="0"/>
  <mergeCells count="22">
    <mergeCell ref="S1:T1"/>
    <mergeCell ref="A2:T2"/>
    <mergeCell ref="A3:D3"/>
    <mergeCell ref="S3:T3"/>
    <mergeCell ref="D4:N4"/>
    <mergeCell ref="O4:T4"/>
    <mergeCell ref="I5:N5"/>
    <mergeCell ref="A16:B16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8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W26"/>
  <sheetViews>
    <sheetView showGridLines="0" showZeros="0" zoomScaleSheetLayoutView="85" workbookViewId="0">
      <pane xSplit="3" ySplit="7" topLeftCell="D8" activePane="bottomRight" state="frozen"/>
      <selection/>
      <selection pane="topRight"/>
      <selection pane="bottomLeft"/>
      <selection pane="bottomRight" activeCell="A15" sqref="$A15:$XFD15"/>
    </sheetView>
  </sheetViews>
  <sheetFormatPr defaultColWidth="9.13888888888889" defaultRowHeight="14.25" customHeight="1"/>
  <cols>
    <col min="1" max="1" width="11.4259259259259" style="26" customWidth="1"/>
    <col min="2" max="2" width="35.787037037037" style="26" customWidth="1"/>
    <col min="3" max="23" width="15.5740740740741" style="26" customWidth="1"/>
    <col min="24" max="24" width="3.57407407407407" style="26" customWidth="1"/>
    <col min="25" max="16384" width="9.13888888888889" style="26"/>
  </cols>
  <sheetData>
    <row r="1" s="71" customFormat="1" ht="15.75" customHeight="1" spans="1:2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  <c r="R1" s="69"/>
      <c r="S1" s="69"/>
      <c r="T1" s="69"/>
      <c r="U1" s="69"/>
      <c r="V1" s="69"/>
      <c r="W1" s="70"/>
    </row>
    <row r="2" s="71" customFormat="1" ht="39" customHeight="1" spans="1:23">
      <c r="A2" s="58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="89" customFormat="1" ht="24" customHeight="1" spans="1:23">
      <c r="A3" s="73" t="str">
        <f>SUBSTITUTE(封面!$G$5," ","")&amp;封面!$H$5</f>
        <v>部门名称：洱源县乔后镇卫生院</v>
      </c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96"/>
      <c r="P3" s="96"/>
      <c r="Q3" s="142"/>
      <c r="R3" s="142"/>
      <c r="S3" s="142"/>
      <c r="T3" s="142"/>
      <c r="U3" s="96"/>
      <c r="V3" s="96"/>
      <c r="W3" s="142" t="s">
        <v>27</v>
      </c>
    </row>
    <row r="4" s="89" customFormat="1" ht="24" customHeight="1" spans="1:23">
      <c r="A4" s="61" t="s">
        <v>99</v>
      </c>
      <c r="B4" s="61" t="s">
        <v>100</v>
      </c>
      <c r="C4" s="224" t="s">
        <v>80</v>
      </c>
      <c r="D4" s="225"/>
      <c r="E4" s="226" t="s">
        <v>101</v>
      </c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98" t="s">
        <v>102</v>
      </c>
      <c r="S4" s="108"/>
      <c r="T4" s="108"/>
      <c r="U4" s="108"/>
      <c r="V4" s="108"/>
      <c r="W4" s="114"/>
    </row>
    <row r="5" s="89" customFormat="1" ht="24" customHeight="1" spans="1:23">
      <c r="A5" s="61"/>
      <c r="B5" s="61"/>
      <c r="C5" s="99"/>
      <c r="D5" s="61" t="s">
        <v>103</v>
      </c>
      <c r="E5" s="61" t="s">
        <v>82</v>
      </c>
      <c r="F5" s="226" t="s">
        <v>83</v>
      </c>
      <c r="G5" s="226"/>
      <c r="H5" s="226"/>
      <c r="I5" s="61" t="s">
        <v>84</v>
      </c>
      <c r="J5" s="61" t="s">
        <v>85</v>
      </c>
      <c r="K5" s="61" t="s">
        <v>86</v>
      </c>
      <c r="L5" s="61" t="s">
        <v>87</v>
      </c>
      <c r="M5" s="61"/>
      <c r="N5" s="61"/>
      <c r="O5" s="61"/>
      <c r="P5" s="61"/>
      <c r="Q5" s="61"/>
      <c r="R5" s="97" t="s">
        <v>82</v>
      </c>
      <c r="S5" s="97" t="s">
        <v>83</v>
      </c>
      <c r="T5" s="97" t="s">
        <v>84</v>
      </c>
      <c r="U5" s="97" t="s">
        <v>85</v>
      </c>
      <c r="V5" s="97" t="s">
        <v>86</v>
      </c>
      <c r="W5" s="97" t="s">
        <v>87</v>
      </c>
    </row>
    <row r="6" ht="32.25" customHeight="1" spans="1:23">
      <c r="A6" s="61"/>
      <c r="B6" s="61"/>
      <c r="C6" s="100"/>
      <c r="D6" s="61"/>
      <c r="E6" s="61"/>
      <c r="F6" s="61" t="s">
        <v>82</v>
      </c>
      <c r="G6" s="61" t="s">
        <v>104</v>
      </c>
      <c r="H6" s="61" t="s">
        <v>105</v>
      </c>
      <c r="I6" s="61"/>
      <c r="J6" s="61"/>
      <c r="K6" s="61"/>
      <c r="L6" s="61" t="s">
        <v>82</v>
      </c>
      <c r="M6" s="61" t="s">
        <v>106</v>
      </c>
      <c r="N6" s="61" t="s">
        <v>107</v>
      </c>
      <c r="O6" s="61" t="s">
        <v>108</v>
      </c>
      <c r="P6" s="61" t="s">
        <v>109</v>
      </c>
      <c r="Q6" s="61" t="s">
        <v>110</v>
      </c>
      <c r="R6" s="100"/>
      <c r="S6" s="100"/>
      <c r="T6" s="100"/>
      <c r="U6" s="100"/>
      <c r="V6" s="100"/>
      <c r="W6" s="100"/>
    </row>
    <row r="7" ht="16.5" customHeight="1" spans="1:23">
      <c r="A7" s="16">
        <v>1</v>
      </c>
      <c r="B7" s="16">
        <v>2</v>
      </c>
      <c r="C7" s="101" t="s">
        <v>111</v>
      </c>
      <c r="D7" s="101" t="s">
        <v>112</v>
      </c>
      <c r="E7" s="101" t="s">
        <v>113</v>
      </c>
      <c r="F7" s="101" t="s">
        <v>114</v>
      </c>
      <c r="G7" s="101">
        <v>7</v>
      </c>
      <c r="H7" s="101">
        <v>8</v>
      </c>
      <c r="I7" s="101">
        <v>9</v>
      </c>
      <c r="J7" s="101">
        <v>10</v>
      </c>
      <c r="K7" s="101">
        <v>11</v>
      </c>
      <c r="L7" s="101" t="s">
        <v>115</v>
      </c>
      <c r="M7" s="101">
        <v>13</v>
      </c>
      <c r="N7" s="101">
        <v>14</v>
      </c>
      <c r="O7" s="101">
        <v>15</v>
      </c>
      <c r="P7" s="101">
        <v>16</v>
      </c>
      <c r="Q7" s="101">
        <v>17</v>
      </c>
      <c r="R7" s="101" t="s">
        <v>116</v>
      </c>
      <c r="S7" s="101">
        <v>19</v>
      </c>
      <c r="T7" s="101">
        <v>20</v>
      </c>
      <c r="U7" s="101">
        <v>21</v>
      </c>
      <c r="V7" s="101">
        <v>22</v>
      </c>
      <c r="W7" s="101">
        <v>23</v>
      </c>
    </row>
    <row r="8" ht="20.25" customHeight="1" spans="1:23">
      <c r="A8" s="227">
        <v>208</v>
      </c>
      <c r="B8" s="47" t="s">
        <v>117</v>
      </c>
      <c r="C8" s="183">
        <f>E8+R8</f>
        <v>35.02</v>
      </c>
      <c r="D8" s="183">
        <f>F8+I8+J8+S8+T8+U8</f>
        <v>35.02</v>
      </c>
      <c r="E8" s="183">
        <f>F8+I8+J8+K8+L8</f>
        <v>35.02</v>
      </c>
      <c r="F8" s="183">
        <f>G8+H8</f>
        <v>35.02</v>
      </c>
      <c r="G8" s="183">
        <f>G9+G11</f>
        <v>35.02</v>
      </c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</row>
    <row r="9" ht="20.25" customHeight="1" spans="1:23">
      <c r="A9" s="47">
        <v>20805</v>
      </c>
      <c r="B9" s="117" t="s">
        <v>118</v>
      </c>
      <c r="C9" s="183">
        <f t="shared" ref="C9:C25" si="0">E9+R9</f>
        <v>33.75</v>
      </c>
      <c r="D9" s="183">
        <f t="shared" ref="D9:D25" si="1">F9+I9+J9+S9+T9+U9</f>
        <v>33.75</v>
      </c>
      <c r="E9" s="183">
        <f t="shared" ref="E9:E25" si="2">F9+I9+J9+K9+L9</f>
        <v>33.75</v>
      </c>
      <c r="F9" s="183">
        <f t="shared" ref="F9:F25" si="3">G9+H9</f>
        <v>33.75</v>
      </c>
      <c r="G9" s="183">
        <f>G10</f>
        <v>33.75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</row>
    <row r="10" ht="20.25" customHeight="1" spans="1:23">
      <c r="A10" s="47">
        <v>2080505</v>
      </c>
      <c r="B10" s="117" t="s">
        <v>119</v>
      </c>
      <c r="C10" s="183">
        <f t="shared" si="0"/>
        <v>33.75</v>
      </c>
      <c r="D10" s="183">
        <f t="shared" si="1"/>
        <v>33.75</v>
      </c>
      <c r="E10" s="183">
        <f t="shared" si="2"/>
        <v>33.75</v>
      </c>
      <c r="F10" s="183">
        <f t="shared" si="3"/>
        <v>33.75</v>
      </c>
      <c r="G10" s="183">
        <v>33.75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</row>
    <row r="11" ht="20.25" customHeight="1" spans="1:23">
      <c r="A11" s="47">
        <v>20808</v>
      </c>
      <c r="B11" s="47" t="s">
        <v>120</v>
      </c>
      <c r="C11" s="183">
        <f t="shared" si="0"/>
        <v>1.27</v>
      </c>
      <c r="D11" s="183">
        <f t="shared" si="1"/>
        <v>1.27</v>
      </c>
      <c r="E11" s="183">
        <f t="shared" si="2"/>
        <v>1.27</v>
      </c>
      <c r="F11" s="183">
        <f t="shared" si="3"/>
        <v>1.27</v>
      </c>
      <c r="G11" s="183">
        <f>G12</f>
        <v>1.27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</row>
    <row r="12" ht="20.25" customHeight="1" spans="1:23">
      <c r="A12" s="47">
        <v>2080801</v>
      </c>
      <c r="B12" s="47" t="s">
        <v>121</v>
      </c>
      <c r="C12" s="183">
        <f t="shared" si="0"/>
        <v>1.27</v>
      </c>
      <c r="D12" s="183">
        <f t="shared" si="1"/>
        <v>1.27</v>
      </c>
      <c r="E12" s="183">
        <f t="shared" si="2"/>
        <v>1.27</v>
      </c>
      <c r="F12" s="183">
        <f t="shared" si="3"/>
        <v>1.27</v>
      </c>
      <c r="G12" s="183">
        <v>1.27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</row>
    <row r="13" ht="20.25" customHeight="1" spans="1:23">
      <c r="A13" s="47">
        <v>210</v>
      </c>
      <c r="B13" s="47" t="s">
        <v>122</v>
      </c>
      <c r="C13" s="183">
        <f t="shared" si="0"/>
        <v>712.79</v>
      </c>
      <c r="D13" s="183">
        <f t="shared" si="1"/>
        <v>312.79</v>
      </c>
      <c r="E13" s="183">
        <f t="shared" si="2"/>
        <v>712.79</v>
      </c>
      <c r="F13" s="183">
        <f t="shared" si="3"/>
        <v>312.79</v>
      </c>
      <c r="G13" s="183">
        <f>G14+G17+G19</f>
        <v>312.79</v>
      </c>
      <c r="H13" s="183"/>
      <c r="I13" s="183"/>
      <c r="J13" s="183"/>
      <c r="K13" s="183"/>
      <c r="L13" s="183">
        <v>400</v>
      </c>
      <c r="M13" s="183">
        <v>400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</row>
    <row r="14" ht="20.25" customHeight="1" spans="1:23">
      <c r="A14" s="47">
        <v>21003</v>
      </c>
      <c r="B14" s="47" t="s">
        <v>123</v>
      </c>
      <c r="C14" s="183">
        <f t="shared" si="0"/>
        <v>649.77</v>
      </c>
      <c r="D14" s="183">
        <f t="shared" si="1"/>
        <v>249.77</v>
      </c>
      <c r="E14" s="183">
        <f t="shared" si="2"/>
        <v>649.77</v>
      </c>
      <c r="F14" s="183">
        <f t="shared" si="3"/>
        <v>249.77</v>
      </c>
      <c r="G14" s="183">
        <f>G15+G16</f>
        <v>249.77</v>
      </c>
      <c r="H14" s="183"/>
      <c r="I14" s="183"/>
      <c r="J14" s="183"/>
      <c r="K14" s="183"/>
      <c r="L14" s="183">
        <v>400</v>
      </c>
      <c r="M14" s="183">
        <f>M15</f>
        <v>400</v>
      </c>
      <c r="N14" s="183"/>
      <c r="O14" s="183"/>
      <c r="P14" s="183"/>
      <c r="Q14" s="183"/>
      <c r="R14" s="183"/>
      <c r="S14" s="183"/>
      <c r="T14" s="183"/>
      <c r="U14" s="183"/>
      <c r="V14" s="183"/>
      <c r="W14" s="183"/>
    </row>
    <row r="15" ht="20.25" customHeight="1" spans="1:23">
      <c r="A15" s="47">
        <v>2100302</v>
      </c>
      <c r="B15" s="47" t="s">
        <v>124</v>
      </c>
      <c r="C15" s="183">
        <f t="shared" si="0"/>
        <v>641.71</v>
      </c>
      <c r="D15" s="183">
        <f t="shared" si="1"/>
        <v>241.71</v>
      </c>
      <c r="E15" s="183">
        <f t="shared" si="2"/>
        <v>641.71</v>
      </c>
      <c r="F15" s="183">
        <f t="shared" si="3"/>
        <v>241.71</v>
      </c>
      <c r="G15" s="183">
        <v>241.71</v>
      </c>
      <c r="H15" s="183"/>
      <c r="I15" s="183"/>
      <c r="J15" s="183"/>
      <c r="K15" s="183"/>
      <c r="L15" s="183">
        <v>400</v>
      </c>
      <c r="M15" s="183">
        <v>400</v>
      </c>
      <c r="N15" s="183"/>
      <c r="O15" s="183"/>
      <c r="P15" s="183"/>
      <c r="Q15" s="183"/>
      <c r="R15" s="183"/>
      <c r="S15" s="183"/>
      <c r="T15" s="183"/>
      <c r="U15" s="183"/>
      <c r="V15" s="183"/>
      <c r="W15" s="183"/>
    </row>
    <row r="16" ht="20.25" customHeight="1" spans="1:23">
      <c r="A16" s="47">
        <v>2100399</v>
      </c>
      <c r="B16" s="117" t="s">
        <v>125</v>
      </c>
      <c r="C16" s="183">
        <f t="shared" si="0"/>
        <v>8.06</v>
      </c>
      <c r="D16" s="183">
        <f t="shared" si="1"/>
        <v>8.06</v>
      </c>
      <c r="E16" s="183">
        <f t="shared" si="2"/>
        <v>8.06</v>
      </c>
      <c r="F16" s="183">
        <f t="shared" si="3"/>
        <v>8.06</v>
      </c>
      <c r="G16" s="183">
        <v>8.06</v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</row>
    <row r="17" ht="20.25" customHeight="1" spans="1:23">
      <c r="A17" s="47">
        <v>21007</v>
      </c>
      <c r="B17" s="47" t="s">
        <v>126</v>
      </c>
      <c r="C17" s="183">
        <f t="shared" si="0"/>
        <v>33.6</v>
      </c>
      <c r="D17" s="183">
        <f t="shared" si="1"/>
        <v>33.6</v>
      </c>
      <c r="E17" s="183">
        <f t="shared" si="2"/>
        <v>33.6</v>
      </c>
      <c r="F17" s="183">
        <f t="shared" si="3"/>
        <v>33.6</v>
      </c>
      <c r="G17" s="183">
        <f>G18</f>
        <v>33.6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</row>
    <row r="18" ht="20.25" customHeight="1" spans="1:23">
      <c r="A18" s="47">
        <v>2100717</v>
      </c>
      <c r="B18" s="47" t="s">
        <v>127</v>
      </c>
      <c r="C18" s="183">
        <f t="shared" si="0"/>
        <v>33.6</v>
      </c>
      <c r="D18" s="183">
        <f t="shared" si="1"/>
        <v>33.6</v>
      </c>
      <c r="E18" s="183">
        <f t="shared" si="2"/>
        <v>33.6</v>
      </c>
      <c r="F18" s="183">
        <f t="shared" si="3"/>
        <v>33.6</v>
      </c>
      <c r="G18" s="183">
        <v>33.6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</row>
    <row r="19" ht="20.25" customHeight="1" spans="1:23">
      <c r="A19" s="47">
        <v>21011</v>
      </c>
      <c r="B19" s="47" t="s">
        <v>128</v>
      </c>
      <c r="C19" s="183">
        <f t="shared" si="0"/>
        <v>29.42</v>
      </c>
      <c r="D19" s="183">
        <f t="shared" si="1"/>
        <v>29.42</v>
      </c>
      <c r="E19" s="183">
        <f t="shared" si="2"/>
        <v>29.42</v>
      </c>
      <c r="F19" s="183">
        <f t="shared" si="3"/>
        <v>29.42</v>
      </c>
      <c r="G19" s="183">
        <f>G20+G21+G22</f>
        <v>29.42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</row>
    <row r="20" ht="20.25" customHeight="1" spans="1:23">
      <c r="A20" s="47">
        <v>2101102</v>
      </c>
      <c r="B20" s="47" t="s">
        <v>129</v>
      </c>
      <c r="C20" s="183">
        <f t="shared" si="0"/>
        <v>18.58</v>
      </c>
      <c r="D20" s="183">
        <f t="shared" si="1"/>
        <v>18.58</v>
      </c>
      <c r="E20" s="183">
        <f t="shared" si="2"/>
        <v>18.58</v>
      </c>
      <c r="F20" s="183">
        <f t="shared" si="3"/>
        <v>18.58</v>
      </c>
      <c r="G20" s="183">
        <v>18.58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</row>
    <row r="21" ht="20.25" customHeight="1" spans="1:23">
      <c r="A21" s="47">
        <v>2101103</v>
      </c>
      <c r="B21" s="117" t="s">
        <v>130</v>
      </c>
      <c r="C21" s="183">
        <f t="shared" si="0"/>
        <v>10.03</v>
      </c>
      <c r="D21" s="183">
        <f t="shared" si="1"/>
        <v>10.03</v>
      </c>
      <c r="E21" s="183">
        <f t="shared" si="2"/>
        <v>10.03</v>
      </c>
      <c r="F21" s="183">
        <f t="shared" si="3"/>
        <v>10.03</v>
      </c>
      <c r="G21" s="183">
        <v>10.03</v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</row>
    <row r="22" ht="20.25" customHeight="1" spans="1:23">
      <c r="A22" s="47">
        <v>2101199</v>
      </c>
      <c r="B22" s="117" t="s">
        <v>131</v>
      </c>
      <c r="C22" s="183">
        <f t="shared" si="0"/>
        <v>0.81</v>
      </c>
      <c r="D22" s="183">
        <f t="shared" si="1"/>
        <v>0.81</v>
      </c>
      <c r="E22" s="183">
        <f t="shared" si="2"/>
        <v>0.81</v>
      </c>
      <c r="F22" s="183">
        <f t="shared" si="3"/>
        <v>0.81</v>
      </c>
      <c r="G22" s="183">
        <v>0.81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</row>
    <row r="23" ht="20.25" customHeight="1" spans="1:23">
      <c r="A23" s="47">
        <v>221</v>
      </c>
      <c r="B23" s="117" t="s">
        <v>132</v>
      </c>
      <c r="C23" s="183">
        <f t="shared" si="0"/>
        <v>24.76</v>
      </c>
      <c r="D23" s="183">
        <f t="shared" si="1"/>
        <v>24.76</v>
      </c>
      <c r="E23" s="183">
        <f t="shared" si="2"/>
        <v>24.76</v>
      </c>
      <c r="F23" s="183">
        <f t="shared" si="3"/>
        <v>24.76</v>
      </c>
      <c r="G23" s="183">
        <f>G24</f>
        <v>24.76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</row>
    <row r="24" ht="20.25" customHeight="1" spans="1:23">
      <c r="A24" s="47">
        <v>22102</v>
      </c>
      <c r="B24" s="117" t="s">
        <v>133</v>
      </c>
      <c r="C24" s="183">
        <f t="shared" si="0"/>
        <v>24.76</v>
      </c>
      <c r="D24" s="183">
        <f t="shared" si="1"/>
        <v>24.76</v>
      </c>
      <c r="E24" s="183">
        <f t="shared" si="2"/>
        <v>24.76</v>
      </c>
      <c r="F24" s="183">
        <f t="shared" si="3"/>
        <v>24.76</v>
      </c>
      <c r="G24" s="183">
        <f>G25</f>
        <v>24.76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</row>
    <row r="25" ht="20.25" customHeight="1" spans="1:23">
      <c r="A25" s="47">
        <v>2210201</v>
      </c>
      <c r="B25" s="117" t="s">
        <v>134</v>
      </c>
      <c r="C25" s="183">
        <f t="shared" si="0"/>
        <v>24.76</v>
      </c>
      <c r="D25" s="183">
        <f t="shared" si="1"/>
        <v>24.76</v>
      </c>
      <c r="E25" s="183">
        <f t="shared" si="2"/>
        <v>24.76</v>
      </c>
      <c r="F25" s="183">
        <f t="shared" si="3"/>
        <v>24.76</v>
      </c>
      <c r="G25" s="183">
        <v>24.76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</row>
    <row r="26" ht="20.25" customHeight="1" spans="1:23">
      <c r="A26" s="168" t="s">
        <v>135</v>
      </c>
      <c r="B26" s="168" t="s">
        <v>135</v>
      </c>
      <c r="C26" s="184">
        <f>C8+C13+C23</f>
        <v>772.57</v>
      </c>
      <c r="D26" s="184">
        <f t="shared" ref="D26:M26" si="4">D8+D13+D23</f>
        <v>372.57</v>
      </c>
      <c r="E26" s="184">
        <f t="shared" si="4"/>
        <v>772.57</v>
      </c>
      <c r="F26" s="184">
        <f t="shared" si="4"/>
        <v>372.57</v>
      </c>
      <c r="G26" s="184">
        <f t="shared" si="4"/>
        <v>372.57</v>
      </c>
      <c r="H26" s="184">
        <f t="shared" si="4"/>
        <v>0</v>
      </c>
      <c r="I26" s="184">
        <f t="shared" si="4"/>
        <v>0</v>
      </c>
      <c r="J26" s="184">
        <f t="shared" si="4"/>
        <v>0</v>
      </c>
      <c r="K26" s="184">
        <f t="shared" si="4"/>
        <v>0</v>
      </c>
      <c r="L26" s="184">
        <f t="shared" si="4"/>
        <v>400</v>
      </c>
      <c r="M26" s="184">
        <f t="shared" si="4"/>
        <v>400</v>
      </c>
      <c r="N26" s="184" t="s">
        <v>97</v>
      </c>
      <c r="O26" s="184" t="s">
        <v>97</v>
      </c>
      <c r="P26" s="184" t="s">
        <v>97</v>
      </c>
      <c r="Q26" s="184" t="s">
        <v>97</v>
      </c>
      <c r="R26" s="184"/>
      <c r="S26" s="184" t="s">
        <v>97</v>
      </c>
      <c r="T26" s="184" t="s">
        <v>97</v>
      </c>
      <c r="U26" s="184" t="s">
        <v>97</v>
      </c>
      <c r="V26" s="184" t="s">
        <v>97</v>
      </c>
      <c r="W26" s="184" t="s">
        <v>97</v>
      </c>
    </row>
  </sheetData>
  <sheetProtection formatCells="0" formatColumns="0" formatRows="0" insertRows="0" insertColumns="0" insertHyperlinks="0" deleteColumns="0" deleteRows="0" sort="0" autoFilter="0" pivotTables="0"/>
  <mergeCells count="21">
    <mergeCell ref="A2:W2"/>
    <mergeCell ref="A3:N3"/>
    <mergeCell ref="E4:Q4"/>
    <mergeCell ref="R4:W4"/>
    <mergeCell ref="F5:H5"/>
    <mergeCell ref="L5:Q5"/>
    <mergeCell ref="A26:B26"/>
    <mergeCell ref="A4:A6"/>
    <mergeCell ref="B4:B6"/>
    <mergeCell ref="C4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3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34"/>
  <sheetViews>
    <sheetView showZeros="0" workbookViewId="0">
      <pane xSplit="4" ySplit="6" topLeftCell="E7" activePane="bottomRight" state="frozen"/>
      <selection/>
      <selection pane="topRight"/>
      <selection pane="bottomLeft"/>
      <selection pane="bottomRight" activeCell="D15" sqref="C15:D16"/>
    </sheetView>
  </sheetViews>
  <sheetFormatPr defaultColWidth="9.13888888888889" defaultRowHeight="14.25" customHeight="1" outlineLevelCol="3"/>
  <cols>
    <col min="1" max="1" width="49.287037037037" style="25" customWidth="1"/>
    <col min="2" max="2" width="38.8518518518519" style="25" customWidth="1"/>
    <col min="3" max="3" width="48.5740740740741" style="25" customWidth="1"/>
    <col min="4" max="4" width="36.4259259259259" style="25" customWidth="1"/>
    <col min="5" max="5" width="3.28703703703704" style="56" customWidth="1"/>
    <col min="6" max="16384" width="9.13888888888889" style="56"/>
  </cols>
  <sheetData>
    <row r="1" s="54" customFormat="1" customHeight="1" spans="1:4">
      <c r="A1" s="217"/>
      <c r="B1" s="217"/>
      <c r="C1" s="217"/>
      <c r="D1" s="68"/>
    </row>
    <row r="2" s="54" customFormat="1" ht="36" customHeight="1" spans="1:4">
      <c r="A2" s="58" t="s">
        <v>13</v>
      </c>
      <c r="B2" s="58"/>
      <c r="C2" s="58"/>
      <c r="D2" s="58"/>
    </row>
    <row r="3" s="55" customFormat="1" ht="24" customHeight="1" spans="1:4">
      <c r="A3" s="95" t="str">
        <f>SUBSTITUTE(封面!$G$5," ","")&amp;封面!$H$5</f>
        <v>部门名称：洱源县乔后镇卫生院</v>
      </c>
      <c r="B3" s="218"/>
      <c r="C3" s="218"/>
      <c r="D3" s="142" t="s">
        <v>27</v>
      </c>
    </row>
    <row r="4" ht="19.5" customHeight="1" spans="1:4">
      <c r="A4" s="62" t="s">
        <v>28</v>
      </c>
      <c r="B4" s="62"/>
      <c r="C4" s="62" t="s">
        <v>29</v>
      </c>
      <c r="D4" s="62"/>
    </row>
    <row r="5" ht="21.75" customHeight="1" spans="1:4">
      <c r="A5" s="62" t="s">
        <v>30</v>
      </c>
      <c r="B5" s="62" t="s">
        <v>31</v>
      </c>
      <c r="C5" s="62" t="s">
        <v>136</v>
      </c>
      <c r="D5" s="62" t="s">
        <v>31</v>
      </c>
    </row>
    <row r="6" ht="17.25" customHeight="1" spans="1:4">
      <c r="A6" s="62"/>
      <c r="B6" s="61"/>
      <c r="C6" s="62"/>
      <c r="D6" s="61"/>
    </row>
    <row r="7" ht="17.25" customHeight="1" spans="1:4">
      <c r="A7" s="118" t="s">
        <v>137</v>
      </c>
      <c r="B7" s="219">
        <f>SUM(B8:B10)</f>
        <v>372.57</v>
      </c>
      <c r="C7" s="102" t="s">
        <v>138</v>
      </c>
      <c r="D7" s="219">
        <f>SUM(D8:D31)</f>
        <v>372.57</v>
      </c>
    </row>
    <row r="8" ht="17.25" customHeight="1" spans="1:4">
      <c r="A8" s="118" t="s">
        <v>139</v>
      </c>
      <c r="B8" s="120">
        <v>372.57</v>
      </c>
      <c r="C8" s="102" t="s">
        <v>140</v>
      </c>
      <c r="D8" s="120"/>
    </row>
    <row r="9" ht="17.25" customHeight="1" spans="1:4">
      <c r="A9" s="118" t="s">
        <v>141</v>
      </c>
      <c r="B9" s="120"/>
      <c r="C9" s="102" t="s">
        <v>142</v>
      </c>
      <c r="D9" s="120"/>
    </row>
    <row r="10" ht="17.25" customHeight="1" spans="1:4">
      <c r="A10" s="118" t="s">
        <v>143</v>
      </c>
      <c r="B10" s="120"/>
      <c r="C10" s="102" t="s">
        <v>144</v>
      </c>
      <c r="D10" s="120"/>
    </row>
    <row r="11" ht="17.25" customHeight="1" spans="1:4">
      <c r="A11" s="118"/>
      <c r="B11" s="120"/>
      <c r="C11" s="102" t="s">
        <v>145</v>
      </c>
      <c r="D11" s="120"/>
    </row>
    <row r="12" ht="17.25" customHeight="1" spans="1:4">
      <c r="A12" s="220" t="s">
        <v>146</v>
      </c>
      <c r="B12" s="221">
        <f>SUM(B13:B15)</f>
        <v>0</v>
      </c>
      <c r="C12" s="102" t="s">
        <v>147</v>
      </c>
      <c r="D12" s="120"/>
    </row>
    <row r="13" ht="17.25" customHeight="1" spans="1:4">
      <c r="A13" s="118" t="s">
        <v>139</v>
      </c>
      <c r="B13" s="127"/>
      <c r="C13" s="102" t="s">
        <v>148</v>
      </c>
      <c r="D13" s="120"/>
    </row>
    <row r="14" ht="17.25" customHeight="1" spans="1:4">
      <c r="A14" s="102" t="s">
        <v>141</v>
      </c>
      <c r="B14" s="222"/>
      <c r="C14" s="102" t="s">
        <v>149</v>
      </c>
      <c r="D14" s="120"/>
    </row>
    <row r="15" ht="17.25" customHeight="1" spans="1:4">
      <c r="A15" s="102" t="s">
        <v>143</v>
      </c>
      <c r="B15" s="222"/>
      <c r="C15" s="102" t="s">
        <v>150</v>
      </c>
      <c r="D15" s="120">
        <v>35.02</v>
      </c>
    </row>
    <row r="16" ht="17.25" customHeight="1" spans="1:4">
      <c r="A16" s="220"/>
      <c r="B16" s="120"/>
      <c r="C16" s="102" t="s">
        <v>151</v>
      </c>
      <c r="D16" s="120">
        <v>312.79</v>
      </c>
    </row>
    <row r="17" ht="17.25" customHeight="1" spans="1:4">
      <c r="A17" s="118"/>
      <c r="B17" s="222"/>
      <c r="C17" s="102" t="s">
        <v>152</v>
      </c>
      <c r="D17" s="120"/>
    </row>
    <row r="18" ht="17.25" customHeight="1" spans="1:4">
      <c r="A18" s="102"/>
      <c r="B18" s="222"/>
      <c r="C18" s="102" t="s">
        <v>153</v>
      </c>
      <c r="D18" s="120"/>
    </row>
    <row r="19" ht="17.25" customHeight="1" spans="1:4">
      <c r="A19" s="102"/>
      <c r="B19" s="222"/>
      <c r="C19" s="102" t="s">
        <v>154</v>
      </c>
      <c r="D19" s="120"/>
    </row>
    <row r="20" ht="17.25" customHeight="1" spans="2:4">
      <c r="B20" s="223"/>
      <c r="C20" s="102" t="s">
        <v>155</v>
      </c>
      <c r="D20" s="120"/>
    </row>
    <row r="21" ht="17.25" customHeight="1" spans="1:4">
      <c r="A21" s="118"/>
      <c r="B21" s="222"/>
      <c r="C21" s="102" t="s">
        <v>156</v>
      </c>
      <c r="D21" s="120"/>
    </row>
    <row r="22" ht="17.25" customHeight="1" spans="1:4">
      <c r="A22" s="102"/>
      <c r="B22" s="222"/>
      <c r="C22" s="102" t="s">
        <v>157</v>
      </c>
      <c r="D22" s="120"/>
    </row>
    <row r="23" ht="17.25" customHeight="1" spans="1:4">
      <c r="A23" s="102"/>
      <c r="B23" s="222"/>
      <c r="C23" s="102" t="s">
        <v>158</v>
      </c>
      <c r="D23" s="120"/>
    </row>
    <row r="24" ht="17.25" customHeight="1" spans="1:4">
      <c r="A24" s="220"/>
      <c r="B24" s="222"/>
      <c r="C24" s="102" t="s">
        <v>159</v>
      </c>
      <c r="D24" s="120"/>
    </row>
    <row r="25" ht="17.25" customHeight="1" spans="1:4">
      <c r="A25" s="220"/>
      <c r="B25" s="222"/>
      <c r="C25" s="102" t="s">
        <v>160</v>
      </c>
      <c r="D25" s="120"/>
    </row>
    <row r="26" ht="17.25" customHeight="1" spans="1:4">
      <c r="A26" s="220"/>
      <c r="B26" s="222"/>
      <c r="C26" s="102" t="s">
        <v>161</v>
      </c>
      <c r="D26" s="120">
        <v>24.76</v>
      </c>
    </row>
    <row r="27" ht="17.25" customHeight="1" spans="1:4">
      <c r="A27" s="220"/>
      <c r="B27" s="222"/>
      <c r="C27" s="102" t="s">
        <v>162</v>
      </c>
      <c r="D27" s="120"/>
    </row>
    <row r="28" ht="17.25" customHeight="1" spans="1:4">
      <c r="A28" s="220"/>
      <c r="B28" s="222"/>
      <c r="C28" s="102" t="s">
        <v>163</v>
      </c>
      <c r="D28" s="120"/>
    </row>
    <row r="29" ht="17.25" customHeight="1" spans="1:4">
      <c r="A29" s="220"/>
      <c r="B29" s="222"/>
      <c r="C29" s="102" t="s">
        <v>164</v>
      </c>
      <c r="D29" s="120"/>
    </row>
    <row r="30" ht="17.25" customHeight="1" spans="1:4">
      <c r="A30" s="220"/>
      <c r="B30" s="222"/>
      <c r="C30" s="102" t="s">
        <v>165</v>
      </c>
      <c r="D30" s="120"/>
    </row>
    <row r="31" ht="17.25" customHeight="1" spans="1:4">
      <c r="A31" s="220"/>
      <c r="B31" s="222"/>
      <c r="C31" s="102" t="s">
        <v>166</v>
      </c>
      <c r="D31" s="120"/>
    </row>
    <row r="32" ht="17.25" customHeight="1" spans="1:4">
      <c r="A32" s="220"/>
      <c r="B32" s="222"/>
      <c r="C32" s="102"/>
      <c r="D32" s="120"/>
    </row>
    <row r="33" ht="17.25" customHeight="1" spans="1:4">
      <c r="A33" s="123"/>
      <c r="B33" s="127"/>
      <c r="C33" s="102" t="s">
        <v>167</v>
      </c>
      <c r="D33" s="127"/>
    </row>
    <row r="34" ht="17.25" customHeight="1" spans="1:4">
      <c r="A34" s="123" t="s">
        <v>168</v>
      </c>
      <c r="B34" s="221">
        <f>SUM(B7,B12)</f>
        <v>372.57</v>
      </c>
      <c r="C34" s="123" t="s">
        <v>77</v>
      </c>
      <c r="D34" s="221">
        <f>SUM(D7,D33)</f>
        <v>372.57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7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26"/>
  <sheetViews>
    <sheetView showZeros="0" workbookViewId="0">
      <pane xSplit="1" ySplit="7" topLeftCell="B8" activePane="bottomRight" state="frozen"/>
      <selection/>
      <selection pane="topRight"/>
      <selection pane="bottomLeft"/>
      <selection pane="bottomRight" activeCell="A22" sqref="$A22:$XFD22"/>
    </sheetView>
  </sheetViews>
  <sheetFormatPr defaultColWidth="9.13888888888889" defaultRowHeight="14.25" customHeight="1"/>
  <cols>
    <col min="1" max="1" width="20.1388888888889" style="135" customWidth="1"/>
    <col min="2" max="2" width="39.712962962963" style="135" customWidth="1"/>
    <col min="3" max="3" width="13.712962962963" style="135" customWidth="1"/>
    <col min="4" max="13" width="13.712962962963" style="26" customWidth="1"/>
    <col min="14" max="14" width="4.28703703703704" style="26" customWidth="1"/>
    <col min="15" max="16384" width="9.13888888888889" style="26"/>
  </cols>
  <sheetData>
    <row r="1" s="71" customFormat="1" ht="12" customHeight="1" spans="1:13">
      <c r="A1" s="176"/>
      <c r="B1" s="176"/>
      <c r="C1" s="176"/>
      <c r="E1" s="211"/>
      <c r="G1" s="70"/>
      <c r="H1" s="70"/>
      <c r="J1" s="211"/>
      <c r="L1" s="70"/>
      <c r="M1" s="70"/>
    </row>
    <row r="2" s="71" customFormat="1" ht="39" customHeight="1" spans="1:13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="89" customFormat="1" ht="24" customHeight="1" spans="1:13">
      <c r="A3" s="95" t="str">
        <f>SUBSTITUTE(封面!$G$5," ","")&amp;封面!$H$5</f>
        <v>部门名称：洱源县乔后镇卫生院</v>
      </c>
      <c r="B3" s="177"/>
      <c r="C3" s="177"/>
      <c r="G3" s="141"/>
      <c r="H3" s="142"/>
      <c r="I3" s="142"/>
      <c r="J3" s="142"/>
      <c r="K3" s="142"/>
      <c r="L3" s="141"/>
      <c r="M3" s="142" t="s">
        <v>27</v>
      </c>
    </row>
    <row r="4" ht="20.25" customHeight="1" spans="1:13">
      <c r="A4" s="148" t="s">
        <v>169</v>
      </c>
      <c r="B4" s="148"/>
      <c r="C4" s="148" t="s">
        <v>80</v>
      </c>
      <c r="D4" s="62" t="s">
        <v>170</v>
      </c>
      <c r="E4" s="62"/>
      <c r="F4" s="62"/>
      <c r="G4" s="62"/>
      <c r="H4" s="62"/>
      <c r="I4" s="62" t="s">
        <v>171</v>
      </c>
      <c r="J4" s="62"/>
      <c r="K4" s="62"/>
      <c r="L4" s="62"/>
      <c r="M4" s="62"/>
    </row>
    <row r="5" ht="20.25" customHeight="1" spans="1:13">
      <c r="A5" s="148" t="s">
        <v>99</v>
      </c>
      <c r="B5" s="148" t="s">
        <v>100</v>
      </c>
      <c r="C5" s="148"/>
      <c r="D5" s="62" t="s">
        <v>82</v>
      </c>
      <c r="E5" s="62" t="s">
        <v>104</v>
      </c>
      <c r="F5" s="62"/>
      <c r="G5" s="62"/>
      <c r="H5" s="62" t="s">
        <v>105</v>
      </c>
      <c r="I5" s="62" t="s">
        <v>82</v>
      </c>
      <c r="J5" s="62" t="s">
        <v>104</v>
      </c>
      <c r="K5" s="62"/>
      <c r="L5" s="62"/>
      <c r="M5" s="62" t="s">
        <v>105</v>
      </c>
    </row>
    <row r="6" ht="20.25" customHeight="1" spans="1:13">
      <c r="A6" s="148"/>
      <c r="B6" s="148"/>
      <c r="C6" s="148"/>
      <c r="D6" s="62"/>
      <c r="E6" s="62" t="s">
        <v>82</v>
      </c>
      <c r="F6" s="62" t="s">
        <v>172</v>
      </c>
      <c r="G6" s="62" t="s">
        <v>173</v>
      </c>
      <c r="H6" s="62"/>
      <c r="I6" s="62"/>
      <c r="J6" s="62" t="s">
        <v>82</v>
      </c>
      <c r="K6" s="62" t="s">
        <v>172</v>
      </c>
      <c r="L6" s="62" t="s">
        <v>173</v>
      </c>
      <c r="M6" s="62"/>
    </row>
    <row r="7" ht="13.5" customHeight="1" spans="1:13">
      <c r="A7" s="212" t="s">
        <v>174</v>
      </c>
      <c r="B7" s="212" t="s">
        <v>175</v>
      </c>
      <c r="C7" s="212" t="s">
        <v>176</v>
      </c>
      <c r="D7" s="212" t="s">
        <v>177</v>
      </c>
      <c r="E7" s="101" t="s">
        <v>178</v>
      </c>
      <c r="F7" s="212" t="s">
        <v>179</v>
      </c>
      <c r="G7" s="212" t="s">
        <v>180</v>
      </c>
      <c r="H7" s="212" t="s">
        <v>181</v>
      </c>
      <c r="I7" s="212" t="s">
        <v>182</v>
      </c>
      <c r="J7" s="101" t="s">
        <v>183</v>
      </c>
      <c r="K7" s="212" t="s">
        <v>184</v>
      </c>
      <c r="L7" s="212" t="s">
        <v>185</v>
      </c>
      <c r="M7" s="212" t="s">
        <v>186</v>
      </c>
    </row>
    <row r="8" ht="18.75" customHeight="1" spans="1:13">
      <c r="A8" s="213">
        <v>208</v>
      </c>
      <c r="B8" s="213" t="s">
        <v>117</v>
      </c>
      <c r="C8" s="214">
        <f>D8+I8</f>
        <v>35.02</v>
      </c>
      <c r="D8" s="120">
        <f>E8+H8</f>
        <v>35.02</v>
      </c>
      <c r="E8" s="120">
        <f>F8+G8</f>
        <v>35.02</v>
      </c>
      <c r="F8" s="120">
        <f>F9+F11</f>
        <v>35.02</v>
      </c>
      <c r="G8" s="120"/>
      <c r="H8" s="120"/>
      <c r="I8" s="120"/>
      <c r="J8" s="120"/>
      <c r="K8" s="120"/>
      <c r="L8" s="120"/>
      <c r="M8" s="120"/>
    </row>
    <row r="9" ht="18.75" customHeight="1" spans="1:13">
      <c r="A9" s="213">
        <v>20805</v>
      </c>
      <c r="B9" s="213" t="s">
        <v>118</v>
      </c>
      <c r="C9" s="214">
        <f t="shared" ref="C9:C25" si="0">D9+I9</f>
        <v>33.75</v>
      </c>
      <c r="D9" s="120">
        <f t="shared" ref="D9:D25" si="1">E9+H9</f>
        <v>33.75</v>
      </c>
      <c r="E9" s="120">
        <f t="shared" ref="E9:E25" si="2">F9+G9</f>
        <v>33.75</v>
      </c>
      <c r="F9" s="120">
        <f>F10</f>
        <v>33.75</v>
      </c>
      <c r="G9" s="120"/>
      <c r="H9" s="120"/>
      <c r="I9" s="120"/>
      <c r="J9" s="120"/>
      <c r="K9" s="120"/>
      <c r="L9" s="120"/>
      <c r="M9" s="120"/>
    </row>
    <row r="10" ht="18.75" customHeight="1" spans="1:13">
      <c r="A10" s="213">
        <v>2080505</v>
      </c>
      <c r="B10" s="215" t="s">
        <v>119</v>
      </c>
      <c r="C10" s="214">
        <f t="shared" si="0"/>
        <v>33.75</v>
      </c>
      <c r="D10" s="120">
        <f t="shared" si="1"/>
        <v>33.75</v>
      </c>
      <c r="E10" s="120">
        <f t="shared" si="2"/>
        <v>33.75</v>
      </c>
      <c r="F10" s="120">
        <v>33.75</v>
      </c>
      <c r="G10" s="120"/>
      <c r="H10" s="120"/>
      <c r="I10" s="120"/>
      <c r="J10" s="120"/>
      <c r="K10" s="120"/>
      <c r="L10" s="120"/>
      <c r="M10" s="120"/>
    </row>
    <row r="11" ht="18.75" customHeight="1" spans="1:13">
      <c r="A11" s="213">
        <v>20808</v>
      </c>
      <c r="B11" s="215" t="s">
        <v>120</v>
      </c>
      <c r="C11" s="214">
        <f t="shared" si="0"/>
        <v>1.27</v>
      </c>
      <c r="D11" s="120">
        <f t="shared" si="1"/>
        <v>1.27</v>
      </c>
      <c r="E11" s="120">
        <f t="shared" si="2"/>
        <v>1.27</v>
      </c>
      <c r="F11" s="120">
        <f>F12</f>
        <v>1.27</v>
      </c>
      <c r="G11" s="120"/>
      <c r="H11" s="120"/>
      <c r="I11" s="120"/>
      <c r="J11" s="120"/>
      <c r="K11" s="120"/>
      <c r="L11" s="120"/>
      <c r="M11" s="120"/>
    </row>
    <row r="12" ht="18.75" customHeight="1" spans="1:13">
      <c r="A12" s="213">
        <v>2080801</v>
      </c>
      <c r="B12" s="215" t="s">
        <v>121</v>
      </c>
      <c r="C12" s="214">
        <f t="shared" si="0"/>
        <v>1.27</v>
      </c>
      <c r="D12" s="120">
        <f t="shared" si="1"/>
        <v>1.27</v>
      </c>
      <c r="E12" s="120">
        <f t="shared" si="2"/>
        <v>1.27</v>
      </c>
      <c r="F12" s="120">
        <v>1.27</v>
      </c>
      <c r="G12" s="120"/>
      <c r="H12" s="120"/>
      <c r="I12" s="120"/>
      <c r="J12" s="120"/>
      <c r="K12" s="120"/>
      <c r="L12" s="120"/>
      <c r="M12" s="120"/>
    </row>
    <row r="13" ht="18.75" customHeight="1" spans="1:13">
      <c r="A13" s="213">
        <v>210</v>
      </c>
      <c r="B13" s="215" t="s">
        <v>122</v>
      </c>
      <c r="C13" s="214">
        <f t="shared" si="0"/>
        <v>312.79</v>
      </c>
      <c r="D13" s="120">
        <f t="shared" si="1"/>
        <v>312.79</v>
      </c>
      <c r="E13" s="120">
        <f t="shared" si="2"/>
        <v>312.79</v>
      </c>
      <c r="F13" s="120">
        <f>F14+F17+F19</f>
        <v>311.17</v>
      </c>
      <c r="G13" s="120">
        <f>G14+G17+G19</f>
        <v>1.62</v>
      </c>
      <c r="H13" s="120"/>
      <c r="I13" s="120"/>
      <c r="J13" s="120"/>
      <c r="K13" s="120"/>
      <c r="L13" s="120"/>
      <c r="M13" s="120"/>
    </row>
    <row r="14" ht="18.75" customHeight="1" spans="1:13">
      <c r="A14" s="213">
        <v>21003</v>
      </c>
      <c r="B14" s="215" t="s">
        <v>123</v>
      </c>
      <c r="C14" s="214">
        <f t="shared" si="0"/>
        <v>249.77</v>
      </c>
      <c r="D14" s="120">
        <f t="shared" si="1"/>
        <v>249.77</v>
      </c>
      <c r="E14" s="120">
        <f t="shared" si="2"/>
        <v>249.77</v>
      </c>
      <c r="F14" s="120">
        <f>F15+F16</f>
        <v>248.33</v>
      </c>
      <c r="G14" s="120">
        <f>G15+G16</f>
        <v>1.44</v>
      </c>
      <c r="H14" s="120"/>
      <c r="I14" s="120"/>
      <c r="J14" s="120"/>
      <c r="K14" s="120"/>
      <c r="L14" s="120"/>
      <c r="M14" s="120"/>
    </row>
    <row r="15" ht="18.75" customHeight="1" spans="1:13">
      <c r="A15" s="213">
        <v>2100302</v>
      </c>
      <c r="B15" s="215" t="s">
        <v>124</v>
      </c>
      <c r="C15" s="214">
        <f t="shared" si="0"/>
        <v>241.71</v>
      </c>
      <c r="D15" s="120">
        <f t="shared" si="1"/>
        <v>241.71</v>
      </c>
      <c r="E15" s="120">
        <f t="shared" si="2"/>
        <v>241.71</v>
      </c>
      <c r="F15" s="120">
        <v>240.27</v>
      </c>
      <c r="G15" s="120">
        <v>1.44</v>
      </c>
      <c r="H15" s="120"/>
      <c r="I15" s="120"/>
      <c r="J15" s="120"/>
      <c r="K15" s="120"/>
      <c r="L15" s="120"/>
      <c r="M15" s="120"/>
    </row>
    <row r="16" ht="18.75" customHeight="1" spans="1:13">
      <c r="A16" s="213">
        <v>2100399</v>
      </c>
      <c r="B16" s="215" t="s">
        <v>125</v>
      </c>
      <c r="C16" s="214">
        <f t="shared" si="0"/>
        <v>8.06</v>
      </c>
      <c r="D16" s="120">
        <f t="shared" si="1"/>
        <v>8.06</v>
      </c>
      <c r="E16" s="120">
        <f t="shared" si="2"/>
        <v>8.06</v>
      </c>
      <c r="F16" s="120">
        <v>8.06</v>
      </c>
      <c r="G16" s="120"/>
      <c r="H16" s="120"/>
      <c r="I16" s="120"/>
      <c r="J16" s="120"/>
      <c r="K16" s="120"/>
      <c r="L16" s="120"/>
      <c r="M16" s="120"/>
    </row>
    <row r="17" ht="18.75" customHeight="1" spans="1:13">
      <c r="A17" s="213">
        <v>21007</v>
      </c>
      <c r="B17" s="215" t="s">
        <v>126</v>
      </c>
      <c r="C17" s="214">
        <f t="shared" si="0"/>
        <v>33.6</v>
      </c>
      <c r="D17" s="120">
        <f t="shared" si="1"/>
        <v>33.6</v>
      </c>
      <c r="E17" s="120">
        <f t="shared" si="2"/>
        <v>33.6</v>
      </c>
      <c r="F17" s="120">
        <f>F18</f>
        <v>33.42</v>
      </c>
      <c r="G17" s="120">
        <f>G18</f>
        <v>0.18</v>
      </c>
      <c r="H17" s="120"/>
      <c r="I17" s="120"/>
      <c r="J17" s="120"/>
      <c r="K17" s="120"/>
      <c r="L17" s="120"/>
      <c r="M17" s="120"/>
    </row>
    <row r="18" ht="18.75" customHeight="1" spans="1:13">
      <c r="A18" s="213">
        <v>2100717</v>
      </c>
      <c r="B18" s="215" t="s">
        <v>127</v>
      </c>
      <c r="C18" s="214">
        <f t="shared" si="0"/>
        <v>33.6</v>
      </c>
      <c r="D18" s="120">
        <f t="shared" si="1"/>
        <v>33.6</v>
      </c>
      <c r="E18" s="120">
        <f t="shared" si="2"/>
        <v>33.6</v>
      </c>
      <c r="F18" s="120">
        <v>33.42</v>
      </c>
      <c r="G18" s="120">
        <v>0.18</v>
      </c>
      <c r="H18" s="120"/>
      <c r="I18" s="120"/>
      <c r="J18" s="120"/>
      <c r="K18" s="120"/>
      <c r="L18" s="120"/>
      <c r="M18" s="120"/>
    </row>
    <row r="19" ht="18.75" customHeight="1" spans="1:13">
      <c r="A19" s="213">
        <v>21011</v>
      </c>
      <c r="B19" s="215" t="s">
        <v>128</v>
      </c>
      <c r="C19" s="214">
        <f t="shared" si="0"/>
        <v>29.42</v>
      </c>
      <c r="D19" s="120">
        <f t="shared" si="1"/>
        <v>29.42</v>
      </c>
      <c r="E19" s="120">
        <f t="shared" si="2"/>
        <v>29.42</v>
      </c>
      <c r="F19" s="120">
        <f>F20+F21+F22</f>
        <v>29.42</v>
      </c>
      <c r="G19" s="120"/>
      <c r="H19" s="120"/>
      <c r="I19" s="120"/>
      <c r="J19" s="120"/>
      <c r="K19" s="120"/>
      <c r="L19" s="120"/>
      <c r="M19" s="120"/>
    </row>
    <row r="20" ht="18.75" customHeight="1" spans="1:13">
      <c r="A20" s="213">
        <v>2101102</v>
      </c>
      <c r="B20" s="213" t="s">
        <v>129</v>
      </c>
      <c r="C20" s="214">
        <f t="shared" si="0"/>
        <v>18.58</v>
      </c>
      <c r="D20" s="120">
        <f t="shared" si="1"/>
        <v>18.58</v>
      </c>
      <c r="E20" s="120">
        <f t="shared" si="2"/>
        <v>18.58</v>
      </c>
      <c r="F20" s="120">
        <v>18.58</v>
      </c>
      <c r="G20" s="120"/>
      <c r="H20" s="120"/>
      <c r="I20" s="120"/>
      <c r="J20" s="120"/>
      <c r="K20" s="120"/>
      <c r="L20" s="120"/>
      <c r="M20" s="120"/>
    </row>
    <row r="21" ht="18.75" customHeight="1" spans="1:13">
      <c r="A21" s="213">
        <v>2101103</v>
      </c>
      <c r="B21" s="213" t="s">
        <v>130</v>
      </c>
      <c r="C21" s="214">
        <f t="shared" si="0"/>
        <v>10.03</v>
      </c>
      <c r="D21" s="120">
        <f t="shared" si="1"/>
        <v>10.03</v>
      </c>
      <c r="E21" s="120">
        <f t="shared" si="2"/>
        <v>10.03</v>
      </c>
      <c r="F21" s="120">
        <v>10.03</v>
      </c>
      <c r="G21" s="120"/>
      <c r="H21" s="120"/>
      <c r="I21" s="120"/>
      <c r="J21" s="120"/>
      <c r="K21" s="120"/>
      <c r="L21" s="120"/>
      <c r="M21" s="120"/>
    </row>
    <row r="22" ht="18.75" customHeight="1" spans="1:13">
      <c r="A22" s="213">
        <v>2101199</v>
      </c>
      <c r="B22" s="213" t="s">
        <v>131</v>
      </c>
      <c r="C22" s="214">
        <f t="shared" si="0"/>
        <v>0.81</v>
      </c>
      <c r="D22" s="120">
        <f t="shared" si="1"/>
        <v>0.81</v>
      </c>
      <c r="E22" s="120">
        <f t="shared" si="2"/>
        <v>0.81</v>
      </c>
      <c r="F22" s="120">
        <v>0.81</v>
      </c>
      <c r="G22" s="120"/>
      <c r="H22" s="120"/>
      <c r="I22" s="120"/>
      <c r="J22" s="120"/>
      <c r="K22" s="120"/>
      <c r="L22" s="120"/>
      <c r="M22" s="120"/>
    </row>
    <row r="23" ht="18.75" customHeight="1" spans="1:13">
      <c r="A23" s="213">
        <v>221</v>
      </c>
      <c r="B23" s="213" t="s">
        <v>132</v>
      </c>
      <c r="C23" s="214">
        <f t="shared" si="0"/>
        <v>24.76</v>
      </c>
      <c r="D23" s="120">
        <f t="shared" si="1"/>
        <v>24.76</v>
      </c>
      <c r="E23" s="120">
        <f t="shared" si="2"/>
        <v>24.76</v>
      </c>
      <c r="F23" s="120">
        <f>F24</f>
        <v>24.76</v>
      </c>
      <c r="G23" s="120"/>
      <c r="H23" s="120"/>
      <c r="I23" s="120"/>
      <c r="J23" s="120"/>
      <c r="K23" s="120"/>
      <c r="L23" s="120"/>
      <c r="M23" s="120"/>
    </row>
    <row r="24" ht="18.75" customHeight="1" spans="1:13">
      <c r="A24" s="213">
        <v>22102</v>
      </c>
      <c r="B24" s="213" t="s">
        <v>133</v>
      </c>
      <c r="C24" s="214">
        <f t="shared" si="0"/>
        <v>24.76</v>
      </c>
      <c r="D24" s="120">
        <f t="shared" si="1"/>
        <v>24.76</v>
      </c>
      <c r="E24" s="120">
        <f t="shared" si="2"/>
        <v>24.76</v>
      </c>
      <c r="F24" s="120">
        <f>F25</f>
        <v>24.76</v>
      </c>
      <c r="G24" s="120"/>
      <c r="H24" s="120"/>
      <c r="I24" s="120"/>
      <c r="J24" s="120"/>
      <c r="K24" s="120"/>
      <c r="L24" s="120"/>
      <c r="M24" s="120"/>
    </row>
    <row r="25" ht="18.75" customHeight="1" spans="1:13">
      <c r="A25" s="213">
        <v>2210201</v>
      </c>
      <c r="B25" s="213" t="s">
        <v>134</v>
      </c>
      <c r="C25" s="214">
        <f t="shared" si="0"/>
        <v>24.76</v>
      </c>
      <c r="D25" s="120">
        <f t="shared" si="1"/>
        <v>24.76</v>
      </c>
      <c r="E25" s="120">
        <f t="shared" si="2"/>
        <v>24.76</v>
      </c>
      <c r="F25" s="120">
        <v>24.76</v>
      </c>
      <c r="G25" s="120"/>
      <c r="H25" s="120"/>
      <c r="I25" s="120"/>
      <c r="J25" s="120"/>
      <c r="K25" s="120"/>
      <c r="L25" s="120"/>
      <c r="M25" s="120"/>
    </row>
    <row r="26" ht="18" customHeight="1" spans="1:13">
      <c r="A26" s="181" t="s">
        <v>135</v>
      </c>
      <c r="B26" s="181" t="s">
        <v>135</v>
      </c>
      <c r="C26" s="182">
        <f>C8+C13+C23</f>
        <v>372.57</v>
      </c>
      <c r="D26" s="182">
        <f>D8+D13+D23</f>
        <v>372.57</v>
      </c>
      <c r="E26" s="182">
        <f>E8+E13+E23</f>
        <v>372.57</v>
      </c>
      <c r="F26" s="182">
        <f>F8+F13+F23</f>
        <v>370.95</v>
      </c>
      <c r="G26" s="182">
        <f>G8+G13+G23</f>
        <v>1.62</v>
      </c>
      <c r="H26" s="216" t="s">
        <v>97</v>
      </c>
      <c r="I26" s="216" t="s">
        <v>97</v>
      </c>
      <c r="J26" s="216" t="s">
        <v>97</v>
      </c>
      <c r="K26" s="216" t="s">
        <v>97</v>
      </c>
      <c r="L26" s="216" t="s">
        <v>97</v>
      </c>
      <c r="M26" s="216" t="s">
        <v>97</v>
      </c>
    </row>
  </sheetData>
  <sheetProtection formatCells="0" formatColumns="0" formatRows="0" insertRows="0" insertColumns="0" insertHyperlinks="0" deleteColumns="0" deleteRows="0" sort="0" autoFilter="0" pivotTables="0"/>
  <mergeCells count="15">
    <mergeCell ref="A2:M2"/>
    <mergeCell ref="A3:F3"/>
    <mergeCell ref="A4:B4"/>
    <mergeCell ref="D4:H4"/>
    <mergeCell ref="I4:M4"/>
    <mergeCell ref="E5:G5"/>
    <mergeCell ref="J5:L5"/>
    <mergeCell ref="A26:B26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93700787401575" right="0.393700787401575" top="0.511811023622047" bottom="0.511811023622047" header="0.31496062992126" footer="0.31496062992126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9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D27" sqref="D27"/>
    </sheetView>
  </sheetViews>
  <sheetFormatPr defaultColWidth="9" defaultRowHeight="15.6" outlineLevelCol="5"/>
  <cols>
    <col min="1" max="2" width="27.4259259259259" style="188" customWidth="1"/>
    <col min="3" max="3" width="17.287037037037" style="189" customWidth="1"/>
    <col min="4" max="5" width="26.287037037037" style="190" customWidth="1"/>
    <col min="6" max="6" width="18.712962962963" style="190" customWidth="1"/>
    <col min="7" max="7" width="9.13888888888889" style="71" customWidth="1"/>
    <col min="8" max="256" width="9.13888888888889" style="71"/>
    <col min="257" max="258" width="27.4259259259259" style="71" customWidth="1"/>
    <col min="259" max="259" width="17.287037037037" style="71" customWidth="1"/>
    <col min="260" max="261" width="26.287037037037" style="71" customWidth="1"/>
    <col min="262" max="262" width="18.712962962963" style="71" customWidth="1"/>
    <col min="263" max="263" width="9.13888888888889" style="71" customWidth="1"/>
    <col min="264" max="512" width="9.13888888888889" style="71"/>
    <col min="513" max="514" width="27.4259259259259" style="71" customWidth="1"/>
    <col min="515" max="515" width="17.287037037037" style="71" customWidth="1"/>
    <col min="516" max="517" width="26.287037037037" style="71" customWidth="1"/>
    <col min="518" max="518" width="18.712962962963" style="71" customWidth="1"/>
    <col min="519" max="519" width="9.13888888888889" style="71" customWidth="1"/>
    <col min="520" max="768" width="9.13888888888889" style="71"/>
    <col min="769" max="770" width="27.4259259259259" style="71" customWidth="1"/>
    <col min="771" max="771" width="17.287037037037" style="71" customWidth="1"/>
    <col min="772" max="773" width="26.287037037037" style="71" customWidth="1"/>
    <col min="774" max="774" width="18.712962962963" style="71" customWidth="1"/>
    <col min="775" max="775" width="9.13888888888889" style="71" customWidth="1"/>
    <col min="776" max="1024" width="9.13888888888889" style="71"/>
    <col min="1025" max="1026" width="27.4259259259259" style="71" customWidth="1"/>
    <col min="1027" max="1027" width="17.287037037037" style="71" customWidth="1"/>
    <col min="1028" max="1029" width="26.287037037037" style="71" customWidth="1"/>
    <col min="1030" max="1030" width="18.712962962963" style="71" customWidth="1"/>
    <col min="1031" max="1031" width="9.13888888888889" style="71" customWidth="1"/>
    <col min="1032" max="1280" width="9.13888888888889" style="71"/>
    <col min="1281" max="1282" width="27.4259259259259" style="71" customWidth="1"/>
    <col min="1283" max="1283" width="17.287037037037" style="71" customWidth="1"/>
    <col min="1284" max="1285" width="26.287037037037" style="71" customWidth="1"/>
    <col min="1286" max="1286" width="18.712962962963" style="71" customWidth="1"/>
    <col min="1287" max="1287" width="9.13888888888889" style="71" customWidth="1"/>
    <col min="1288" max="1536" width="9.13888888888889" style="71"/>
    <col min="1537" max="1538" width="27.4259259259259" style="71" customWidth="1"/>
    <col min="1539" max="1539" width="17.287037037037" style="71" customWidth="1"/>
    <col min="1540" max="1541" width="26.287037037037" style="71" customWidth="1"/>
    <col min="1542" max="1542" width="18.712962962963" style="71" customWidth="1"/>
    <col min="1543" max="1543" width="9.13888888888889" style="71" customWidth="1"/>
    <col min="1544" max="1792" width="9.13888888888889" style="71"/>
    <col min="1793" max="1794" width="27.4259259259259" style="71" customWidth="1"/>
    <col min="1795" max="1795" width="17.287037037037" style="71" customWidth="1"/>
    <col min="1796" max="1797" width="26.287037037037" style="71" customWidth="1"/>
    <col min="1798" max="1798" width="18.712962962963" style="71" customWidth="1"/>
    <col min="1799" max="1799" width="9.13888888888889" style="71" customWidth="1"/>
    <col min="1800" max="2048" width="9.13888888888889" style="71"/>
    <col min="2049" max="2050" width="27.4259259259259" style="71" customWidth="1"/>
    <col min="2051" max="2051" width="17.287037037037" style="71" customWidth="1"/>
    <col min="2052" max="2053" width="26.287037037037" style="71" customWidth="1"/>
    <col min="2054" max="2054" width="18.712962962963" style="71" customWidth="1"/>
    <col min="2055" max="2055" width="9.13888888888889" style="71" customWidth="1"/>
    <col min="2056" max="2304" width="9.13888888888889" style="71"/>
    <col min="2305" max="2306" width="27.4259259259259" style="71" customWidth="1"/>
    <col min="2307" max="2307" width="17.287037037037" style="71" customWidth="1"/>
    <col min="2308" max="2309" width="26.287037037037" style="71" customWidth="1"/>
    <col min="2310" max="2310" width="18.712962962963" style="71" customWidth="1"/>
    <col min="2311" max="2311" width="9.13888888888889" style="71" customWidth="1"/>
    <col min="2312" max="2560" width="9.13888888888889" style="71"/>
    <col min="2561" max="2562" width="27.4259259259259" style="71" customWidth="1"/>
    <col min="2563" max="2563" width="17.287037037037" style="71" customWidth="1"/>
    <col min="2564" max="2565" width="26.287037037037" style="71" customWidth="1"/>
    <col min="2566" max="2566" width="18.712962962963" style="71" customWidth="1"/>
    <col min="2567" max="2567" width="9.13888888888889" style="71" customWidth="1"/>
    <col min="2568" max="2816" width="9.13888888888889" style="71"/>
    <col min="2817" max="2818" width="27.4259259259259" style="71" customWidth="1"/>
    <col min="2819" max="2819" width="17.287037037037" style="71" customWidth="1"/>
    <col min="2820" max="2821" width="26.287037037037" style="71" customWidth="1"/>
    <col min="2822" max="2822" width="18.712962962963" style="71" customWidth="1"/>
    <col min="2823" max="2823" width="9.13888888888889" style="71" customWidth="1"/>
    <col min="2824" max="3072" width="9.13888888888889" style="71"/>
    <col min="3073" max="3074" width="27.4259259259259" style="71" customWidth="1"/>
    <col min="3075" max="3075" width="17.287037037037" style="71" customWidth="1"/>
    <col min="3076" max="3077" width="26.287037037037" style="71" customWidth="1"/>
    <col min="3078" max="3078" width="18.712962962963" style="71" customWidth="1"/>
    <col min="3079" max="3079" width="9.13888888888889" style="71" customWidth="1"/>
    <col min="3080" max="3328" width="9.13888888888889" style="71"/>
    <col min="3329" max="3330" width="27.4259259259259" style="71" customWidth="1"/>
    <col min="3331" max="3331" width="17.287037037037" style="71" customWidth="1"/>
    <col min="3332" max="3333" width="26.287037037037" style="71" customWidth="1"/>
    <col min="3334" max="3334" width="18.712962962963" style="71" customWidth="1"/>
    <col min="3335" max="3335" width="9.13888888888889" style="71" customWidth="1"/>
    <col min="3336" max="3584" width="9.13888888888889" style="71"/>
    <col min="3585" max="3586" width="27.4259259259259" style="71" customWidth="1"/>
    <col min="3587" max="3587" width="17.287037037037" style="71" customWidth="1"/>
    <col min="3588" max="3589" width="26.287037037037" style="71" customWidth="1"/>
    <col min="3590" max="3590" width="18.712962962963" style="71" customWidth="1"/>
    <col min="3591" max="3591" width="9.13888888888889" style="71" customWidth="1"/>
    <col min="3592" max="3840" width="9.13888888888889" style="71"/>
    <col min="3841" max="3842" width="27.4259259259259" style="71" customWidth="1"/>
    <col min="3843" max="3843" width="17.287037037037" style="71" customWidth="1"/>
    <col min="3844" max="3845" width="26.287037037037" style="71" customWidth="1"/>
    <col min="3846" max="3846" width="18.712962962963" style="71" customWidth="1"/>
    <col min="3847" max="3847" width="9.13888888888889" style="71" customWidth="1"/>
    <col min="3848" max="4096" width="9.13888888888889" style="71"/>
    <col min="4097" max="4098" width="27.4259259259259" style="71" customWidth="1"/>
    <col min="4099" max="4099" width="17.287037037037" style="71" customWidth="1"/>
    <col min="4100" max="4101" width="26.287037037037" style="71" customWidth="1"/>
    <col min="4102" max="4102" width="18.712962962963" style="71" customWidth="1"/>
    <col min="4103" max="4103" width="9.13888888888889" style="71" customWidth="1"/>
    <col min="4104" max="4352" width="9.13888888888889" style="71"/>
    <col min="4353" max="4354" width="27.4259259259259" style="71" customWidth="1"/>
    <col min="4355" max="4355" width="17.287037037037" style="71" customWidth="1"/>
    <col min="4356" max="4357" width="26.287037037037" style="71" customWidth="1"/>
    <col min="4358" max="4358" width="18.712962962963" style="71" customWidth="1"/>
    <col min="4359" max="4359" width="9.13888888888889" style="71" customWidth="1"/>
    <col min="4360" max="4608" width="9.13888888888889" style="71"/>
    <col min="4609" max="4610" width="27.4259259259259" style="71" customWidth="1"/>
    <col min="4611" max="4611" width="17.287037037037" style="71" customWidth="1"/>
    <col min="4612" max="4613" width="26.287037037037" style="71" customWidth="1"/>
    <col min="4614" max="4614" width="18.712962962963" style="71" customWidth="1"/>
    <col min="4615" max="4615" width="9.13888888888889" style="71" customWidth="1"/>
    <col min="4616" max="4864" width="9.13888888888889" style="71"/>
    <col min="4865" max="4866" width="27.4259259259259" style="71" customWidth="1"/>
    <col min="4867" max="4867" width="17.287037037037" style="71" customWidth="1"/>
    <col min="4868" max="4869" width="26.287037037037" style="71" customWidth="1"/>
    <col min="4870" max="4870" width="18.712962962963" style="71" customWidth="1"/>
    <col min="4871" max="4871" width="9.13888888888889" style="71" customWidth="1"/>
    <col min="4872" max="5120" width="9.13888888888889" style="71"/>
    <col min="5121" max="5122" width="27.4259259259259" style="71" customWidth="1"/>
    <col min="5123" max="5123" width="17.287037037037" style="71" customWidth="1"/>
    <col min="5124" max="5125" width="26.287037037037" style="71" customWidth="1"/>
    <col min="5126" max="5126" width="18.712962962963" style="71" customWidth="1"/>
    <col min="5127" max="5127" width="9.13888888888889" style="71" customWidth="1"/>
    <col min="5128" max="5376" width="9.13888888888889" style="71"/>
    <col min="5377" max="5378" width="27.4259259259259" style="71" customWidth="1"/>
    <col min="5379" max="5379" width="17.287037037037" style="71" customWidth="1"/>
    <col min="5380" max="5381" width="26.287037037037" style="71" customWidth="1"/>
    <col min="5382" max="5382" width="18.712962962963" style="71" customWidth="1"/>
    <col min="5383" max="5383" width="9.13888888888889" style="71" customWidth="1"/>
    <col min="5384" max="5632" width="9.13888888888889" style="71"/>
    <col min="5633" max="5634" width="27.4259259259259" style="71" customWidth="1"/>
    <col min="5635" max="5635" width="17.287037037037" style="71" customWidth="1"/>
    <col min="5636" max="5637" width="26.287037037037" style="71" customWidth="1"/>
    <col min="5638" max="5638" width="18.712962962963" style="71" customWidth="1"/>
    <col min="5639" max="5639" width="9.13888888888889" style="71" customWidth="1"/>
    <col min="5640" max="5888" width="9.13888888888889" style="71"/>
    <col min="5889" max="5890" width="27.4259259259259" style="71" customWidth="1"/>
    <col min="5891" max="5891" width="17.287037037037" style="71" customWidth="1"/>
    <col min="5892" max="5893" width="26.287037037037" style="71" customWidth="1"/>
    <col min="5894" max="5894" width="18.712962962963" style="71" customWidth="1"/>
    <col min="5895" max="5895" width="9.13888888888889" style="71" customWidth="1"/>
    <col min="5896" max="6144" width="9.13888888888889" style="71"/>
    <col min="6145" max="6146" width="27.4259259259259" style="71" customWidth="1"/>
    <col min="6147" max="6147" width="17.287037037037" style="71" customWidth="1"/>
    <col min="6148" max="6149" width="26.287037037037" style="71" customWidth="1"/>
    <col min="6150" max="6150" width="18.712962962963" style="71" customWidth="1"/>
    <col min="6151" max="6151" width="9.13888888888889" style="71" customWidth="1"/>
    <col min="6152" max="6400" width="9.13888888888889" style="71"/>
    <col min="6401" max="6402" width="27.4259259259259" style="71" customWidth="1"/>
    <col min="6403" max="6403" width="17.287037037037" style="71" customWidth="1"/>
    <col min="6404" max="6405" width="26.287037037037" style="71" customWidth="1"/>
    <col min="6406" max="6406" width="18.712962962963" style="71" customWidth="1"/>
    <col min="6407" max="6407" width="9.13888888888889" style="71" customWidth="1"/>
    <col min="6408" max="6656" width="9.13888888888889" style="71"/>
    <col min="6657" max="6658" width="27.4259259259259" style="71" customWidth="1"/>
    <col min="6659" max="6659" width="17.287037037037" style="71" customWidth="1"/>
    <col min="6660" max="6661" width="26.287037037037" style="71" customWidth="1"/>
    <col min="6662" max="6662" width="18.712962962963" style="71" customWidth="1"/>
    <col min="6663" max="6663" width="9.13888888888889" style="71" customWidth="1"/>
    <col min="6664" max="6912" width="9.13888888888889" style="71"/>
    <col min="6913" max="6914" width="27.4259259259259" style="71" customWidth="1"/>
    <col min="6915" max="6915" width="17.287037037037" style="71" customWidth="1"/>
    <col min="6916" max="6917" width="26.287037037037" style="71" customWidth="1"/>
    <col min="6918" max="6918" width="18.712962962963" style="71" customWidth="1"/>
    <col min="6919" max="6919" width="9.13888888888889" style="71" customWidth="1"/>
    <col min="6920" max="7168" width="9.13888888888889" style="71"/>
    <col min="7169" max="7170" width="27.4259259259259" style="71" customWidth="1"/>
    <col min="7171" max="7171" width="17.287037037037" style="71" customWidth="1"/>
    <col min="7172" max="7173" width="26.287037037037" style="71" customWidth="1"/>
    <col min="7174" max="7174" width="18.712962962963" style="71" customWidth="1"/>
    <col min="7175" max="7175" width="9.13888888888889" style="71" customWidth="1"/>
    <col min="7176" max="7424" width="9.13888888888889" style="71"/>
    <col min="7425" max="7426" width="27.4259259259259" style="71" customWidth="1"/>
    <col min="7427" max="7427" width="17.287037037037" style="71" customWidth="1"/>
    <col min="7428" max="7429" width="26.287037037037" style="71" customWidth="1"/>
    <col min="7430" max="7430" width="18.712962962963" style="71" customWidth="1"/>
    <col min="7431" max="7431" width="9.13888888888889" style="71" customWidth="1"/>
    <col min="7432" max="7680" width="9.13888888888889" style="71"/>
    <col min="7681" max="7682" width="27.4259259259259" style="71" customWidth="1"/>
    <col min="7683" max="7683" width="17.287037037037" style="71" customWidth="1"/>
    <col min="7684" max="7685" width="26.287037037037" style="71" customWidth="1"/>
    <col min="7686" max="7686" width="18.712962962963" style="71" customWidth="1"/>
    <col min="7687" max="7687" width="9.13888888888889" style="71" customWidth="1"/>
    <col min="7688" max="7936" width="9.13888888888889" style="71"/>
    <col min="7937" max="7938" width="27.4259259259259" style="71" customWidth="1"/>
    <col min="7939" max="7939" width="17.287037037037" style="71" customWidth="1"/>
    <col min="7940" max="7941" width="26.287037037037" style="71" customWidth="1"/>
    <col min="7942" max="7942" width="18.712962962963" style="71" customWidth="1"/>
    <col min="7943" max="7943" width="9.13888888888889" style="71" customWidth="1"/>
    <col min="7944" max="8192" width="9.13888888888889" style="71"/>
    <col min="8193" max="8194" width="27.4259259259259" style="71" customWidth="1"/>
    <col min="8195" max="8195" width="17.287037037037" style="71" customWidth="1"/>
    <col min="8196" max="8197" width="26.287037037037" style="71" customWidth="1"/>
    <col min="8198" max="8198" width="18.712962962963" style="71" customWidth="1"/>
    <col min="8199" max="8199" width="9.13888888888889" style="71" customWidth="1"/>
    <col min="8200" max="8448" width="9.13888888888889" style="71"/>
    <col min="8449" max="8450" width="27.4259259259259" style="71" customWidth="1"/>
    <col min="8451" max="8451" width="17.287037037037" style="71" customWidth="1"/>
    <col min="8452" max="8453" width="26.287037037037" style="71" customWidth="1"/>
    <col min="8454" max="8454" width="18.712962962963" style="71" customWidth="1"/>
    <col min="8455" max="8455" width="9.13888888888889" style="71" customWidth="1"/>
    <col min="8456" max="8704" width="9.13888888888889" style="71"/>
    <col min="8705" max="8706" width="27.4259259259259" style="71" customWidth="1"/>
    <col min="8707" max="8707" width="17.287037037037" style="71" customWidth="1"/>
    <col min="8708" max="8709" width="26.287037037037" style="71" customWidth="1"/>
    <col min="8710" max="8710" width="18.712962962963" style="71" customWidth="1"/>
    <col min="8711" max="8711" width="9.13888888888889" style="71" customWidth="1"/>
    <col min="8712" max="8960" width="9.13888888888889" style="71"/>
    <col min="8961" max="8962" width="27.4259259259259" style="71" customWidth="1"/>
    <col min="8963" max="8963" width="17.287037037037" style="71" customWidth="1"/>
    <col min="8964" max="8965" width="26.287037037037" style="71" customWidth="1"/>
    <col min="8966" max="8966" width="18.712962962963" style="71" customWidth="1"/>
    <col min="8967" max="8967" width="9.13888888888889" style="71" customWidth="1"/>
    <col min="8968" max="9216" width="9.13888888888889" style="71"/>
    <col min="9217" max="9218" width="27.4259259259259" style="71" customWidth="1"/>
    <col min="9219" max="9219" width="17.287037037037" style="71" customWidth="1"/>
    <col min="9220" max="9221" width="26.287037037037" style="71" customWidth="1"/>
    <col min="9222" max="9222" width="18.712962962963" style="71" customWidth="1"/>
    <col min="9223" max="9223" width="9.13888888888889" style="71" customWidth="1"/>
    <col min="9224" max="9472" width="9.13888888888889" style="71"/>
    <col min="9473" max="9474" width="27.4259259259259" style="71" customWidth="1"/>
    <col min="9475" max="9475" width="17.287037037037" style="71" customWidth="1"/>
    <col min="9476" max="9477" width="26.287037037037" style="71" customWidth="1"/>
    <col min="9478" max="9478" width="18.712962962963" style="71" customWidth="1"/>
    <col min="9479" max="9479" width="9.13888888888889" style="71" customWidth="1"/>
    <col min="9480" max="9728" width="9.13888888888889" style="71"/>
    <col min="9729" max="9730" width="27.4259259259259" style="71" customWidth="1"/>
    <col min="9731" max="9731" width="17.287037037037" style="71" customWidth="1"/>
    <col min="9732" max="9733" width="26.287037037037" style="71" customWidth="1"/>
    <col min="9734" max="9734" width="18.712962962963" style="71" customWidth="1"/>
    <col min="9735" max="9735" width="9.13888888888889" style="71" customWidth="1"/>
    <col min="9736" max="9984" width="9.13888888888889" style="71"/>
    <col min="9985" max="9986" width="27.4259259259259" style="71" customWidth="1"/>
    <col min="9987" max="9987" width="17.287037037037" style="71" customWidth="1"/>
    <col min="9988" max="9989" width="26.287037037037" style="71" customWidth="1"/>
    <col min="9990" max="9990" width="18.712962962963" style="71" customWidth="1"/>
    <col min="9991" max="9991" width="9.13888888888889" style="71" customWidth="1"/>
    <col min="9992" max="10240" width="9.13888888888889" style="71"/>
    <col min="10241" max="10242" width="27.4259259259259" style="71" customWidth="1"/>
    <col min="10243" max="10243" width="17.287037037037" style="71" customWidth="1"/>
    <col min="10244" max="10245" width="26.287037037037" style="71" customWidth="1"/>
    <col min="10246" max="10246" width="18.712962962963" style="71" customWidth="1"/>
    <col min="10247" max="10247" width="9.13888888888889" style="71" customWidth="1"/>
    <col min="10248" max="10496" width="9.13888888888889" style="71"/>
    <col min="10497" max="10498" width="27.4259259259259" style="71" customWidth="1"/>
    <col min="10499" max="10499" width="17.287037037037" style="71" customWidth="1"/>
    <col min="10500" max="10501" width="26.287037037037" style="71" customWidth="1"/>
    <col min="10502" max="10502" width="18.712962962963" style="71" customWidth="1"/>
    <col min="10503" max="10503" width="9.13888888888889" style="71" customWidth="1"/>
    <col min="10504" max="10752" width="9.13888888888889" style="71"/>
    <col min="10753" max="10754" width="27.4259259259259" style="71" customWidth="1"/>
    <col min="10755" max="10755" width="17.287037037037" style="71" customWidth="1"/>
    <col min="10756" max="10757" width="26.287037037037" style="71" customWidth="1"/>
    <col min="10758" max="10758" width="18.712962962963" style="71" customWidth="1"/>
    <col min="10759" max="10759" width="9.13888888888889" style="71" customWidth="1"/>
    <col min="10760" max="11008" width="9.13888888888889" style="71"/>
    <col min="11009" max="11010" width="27.4259259259259" style="71" customWidth="1"/>
    <col min="11011" max="11011" width="17.287037037037" style="71" customWidth="1"/>
    <col min="11012" max="11013" width="26.287037037037" style="71" customWidth="1"/>
    <col min="11014" max="11014" width="18.712962962963" style="71" customWidth="1"/>
    <col min="11015" max="11015" width="9.13888888888889" style="71" customWidth="1"/>
    <col min="11016" max="11264" width="9.13888888888889" style="71"/>
    <col min="11265" max="11266" width="27.4259259259259" style="71" customWidth="1"/>
    <col min="11267" max="11267" width="17.287037037037" style="71" customWidth="1"/>
    <col min="11268" max="11269" width="26.287037037037" style="71" customWidth="1"/>
    <col min="11270" max="11270" width="18.712962962963" style="71" customWidth="1"/>
    <col min="11271" max="11271" width="9.13888888888889" style="71" customWidth="1"/>
    <col min="11272" max="11520" width="9.13888888888889" style="71"/>
    <col min="11521" max="11522" width="27.4259259259259" style="71" customWidth="1"/>
    <col min="11523" max="11523" width="17.287037037037" style="71" customWidth="1"/>
    <col min="11524" max="11525" width="26.287037037037" style="71" customWidth="1"/>
    <col min="11526" max="11526" width="18.712962962963" style="71" customWidth="1"/>
    <col min="11527" max="11527" width="9.13888888888889" style="71" customWidth="1"/>
    <col min="11528" max="11776" width="9.13888888888889" style="71"/>
    <col min="11777" max="11778" width="27.4259259259259" style="71" customWidth="1"/>
    <col min="11779" max="11779" width="17.287037037037" style="71" customWidth="1"/>
    <col min="11780" max="11781" width="26.287037037037" style="71" customWidth="1"/>
    <col min="11782" max="11782" width="18.712962962963" style="71" customWidth="1"/>
    <col min="11783" max="11783" width="9.13888888888889" style="71" customWidth="1"/>
    <col min="11784" max="12032" width="9.13888888888889" style="71"/>
    <col min="12033" max="12034" width="27.4259259259259" style="71" customWidth="1"/>
    <col min="12035" max="12035" width="17.287037037037" style="71" customWidth="1"/>
    <col min="12036" max="12037" width="26.287037037037" style="71" customWidth="1"/>
    <col min="12038" max="12038" width="18.712962962963" style="71" customWidth="1"/>
    <col min="12039" max="12039" width="9.13888888888889" style="71" customWidth="1"/>
    <col min="12040" max="12288" width="9.13888888888889" style="71"/>
    <col min="12289" max="12290" width="27.4259259259259" style="71" customWidth="1"/>
    <col min="12291" max="12291" width="17.287037037037" style="71" customWidth="1"/>
    <col min="12292" max="12293" width="26.287037037037" style="71" customWidth="1"/>
    <col min="12294" max="12294" width="18.712962962963" style="71" customWidth="1"/>
    <col min="12295" max="12295" width="9.13888888888889" style="71" customWidth="1"/>
    <col min="12296" max="12544" width="9.13888888888889" style="71"/>
    <col min="12545" max="12546" width="27.4259259259259" style="71" customWidth="1"/>
    <col min="12547" max="12547" width="17.287037037037" style="71" customWidth="1"/>
    <col min="12548" max="12549" width="26.287037037037" style="71" customWidth="1"/>
    <col min="12550" max="12550" width="18.712962962963" style="71" customWidth="1"/>
    <col min="12551" max="12551" width="9.13888888888889" style="71" customWidth="1"/>
    <col min="12552" max="12800" width="9.13888888888889" style="71"/>
    <col min="12801" max="12802" width="27.4259259259259" style="71" customWidth="1"/>
    <col min="12803" max="12803" width="17.287037037037" style="71" customWidth="1"/>
    <col min="12804" max="12805" width="26.287037037037" style="71" customWidth="1"/>
    <col min="12806" max="12806" width="18.712962962963" style="71" customWidth="1"/>
    <col min="12807" max="12807" width="9.13888888888889" style="71" customWidth="1"/>
    <col min="12808" max="13056" width="9.13888888888889" style="71"/>
    <col min="13057" max="13058" width="27.4259259259259" style="71" customWidth="1"/>
    <col min="13059" max="13059" width="17.287037037037" style="71" customWidth="1"/>
    <col min="13060" max="13061" width="26.287037037037" style="71" customWidth="1"/>
    <col min="13062" max="13062" width="18.712962962963" style="71" customWidth="1"/>
    <col min="13063" max="13063" width="9.13888888888889" style="71" customWidth="1"/>
    <col min="13064" max="13312" width="9.13888888888889" style="71"/>
    <col min="13313" max="13314" width="27.4259259259259" style="71" customWidth="1"/>
    <col min="13315" max="13315" width="17.287037037037" style="71" customWidth="1"/>
    <col min="13316" max="13317" width="26.287037037037" style="71" customWidth="1"/>
    <col min="13318" max="13318" width="18.712962962963" style="71" customWidth="1"/>
    <col min="13319" max="13319" width="9.13888888888889" style="71" customWidth="1"/>
    <col min="13320" max="13568" width="9.13888888888889" style="71"/>
    <col min="13569" max="13570" width="27.4259259259259" style="71" customWidth="1"/>
    <col min="13571" max="13571" width="17.287037037037" style="71" customWidth="1"/>
    <col min="13572" max="13573" width="26.287037037037" style="71" customWidth="1"/>
    <col min="13574" max="13574" width="18.712962962963" style="71" customWidth="1"/>
    <col min="13575" max="13575" width="9.13888888888889" style="71" customWidth="1"/>
    <col min="13576" max="13824" width="9.13888888888889" style="71"/>
    <col min="13825" max="13826" width="27.4259259259259" style="71" customWidth="1"/>
    <col min="13827" max="13827" width="17.287037037037" style="71" customWidth="1"/>
    <col min="13828" max="13829" width="26.287037037037" style="71" customWidth="1"/>
    <col min="13830" max="13830" width="18.712962962963" style="71" customWidth="1"/>
    <col min="13831" max="13831" width="9.13888888888889" style="71" customWidth="1"/>
    <col min="13832" max="14080" width="9.13888888888889" style="71"/>
    <col min="14081" max="14082" width="27.4259259259259" style="71" customWidth="1"/>
    <col min="14083" max="14083" width="17.287037037037" style="71" customWidth="1"/>
    <col min="14084" max="14085" width="26.287037037037" style="71" customWidth="1"/>
    <col min="14086" max="14086" width="18.712962962963" style="71" customWidth="1"/>
    <col min="14087" max="14087" width="9.13888888888889" style="71" customWidth="1"/>
    <col min="14088" max="14336" width="9.13888888888889" style="71"/>
    <col min="14337" max="14338" width="27.4259259259259" style="71" customWidth="1"/>
    <col min="14339" max="14339" width="17.287037037037" style="71" customWidth="1"/>
    <col min="14340" max="14341" width="26.287037037037" style="71" customWidth="1"/>
    <col min="14342" max="14342" width="18.712962962963" style="71" customWidth="1"/>
    <col min="14343" max="14343" width="9.13888888888889" style="71" customWidth="1"/>
    <col min="14344" max="14592" width="9.13888888888889" style="71"/>
    <col min="14593" max="14594" width="27.4259259259259" style="71" customWidth="1"/>
    <col min="14595" max="14595" width="17.287037037037" style="71" customWidth="1"/>
    <col min="14596" max="14597" width="26.287037037037" style="71" customWidth="1"/>
    <col min="14598" max="14598" width="18.712962962963" style="71" customWidth="1"/>
    <col min="14599" max="14599" width="9.13888888888889" style="71" customWidth="1"/>
    <col min="14600" max="14848" width="9.13888888888889" style="71"/>
    <col min="14849" max="14850" width="27.4259259259259" style="71" customWidth="1"/>
    <col min="14851" max="14851" width="17.287037037037" style="71" customWidth="1"/>
    <col min="14852" max="14853" width="26.287037037037" style="71" customWidth="1"/>
    <col min="14854" max="14854" width="18.712962962963" style="71" customWidth="1"/>
    <col min="14855" max="14855" width="9.13888888888889" style="71" customWidth="1"/>
    <col min="14856" max="15104" width="9.13888888888889" style="71"/>
    <col min="15105" max="15106" width="27.4259259259259" style="71" customWidth="1"/>
    <col min="15107" max="15107" width="17.287037037037" style="71" customWidth="1"/>
    <col min="15108" max="15109" width="26.287037037037" style="71" customWidth="1"/>
    <col min="15110" max="15110" width="18.712962962963" style="71" customWidth="1"/>
    <col min="15111" max="15111" width="9.13888888888889" style="71" customWidth="1"/>
    <col min="15112" max="15360" width="9.13888888888889" style="71"/>
    <col min="15361" max="15362" width="27.4259259259259" style="71" customWidth="1"/>
    <col min="15363" max="15363" width="17.287037037037" style="71" customWidth="1"/>
    <col min="15364" max="15365" width="26.287037037037" style="71" customWidth="1"/>
    <col min="15366" max="15366" width="18.712962962963" style="71" customWidth="1"/>
    <col min="15367" max="15367" width="9.13888888888889" style="71" customWidth="1"/>
    <col min="15368" max="15616" width="9.13888888888889" style="71"/>
    <col min="15617" max="15618" width="27.4259259259259" style="71" customWidth="1"/>
    <col min="15619" max="15619" width="17.287037037037" style="71" customWidth="1"/>
    <col min="15620" max="15621" width="26.287037037037" style="71" customWidth="1"/>
    <col min="15622" max="15622" width="18.712962962963" style="71" customWidth="1"/>
    <col min="15623" max="15623" width="9.13888888888889" style="71" customWidth="1"/>
    <col min="15624" max="15872" width="9.13888888888889" style="71"/>
    <col min="15873" max="15874" width="27.4259259259259" style="71" customWidth="1"/>
    <col min="15875" max="15875" width="17.287037037037" style="71" customWidth="1"/>
    <col min="15876" max="15877" width="26.287037037037" style="71" customWidth="1"/>
    <col min="15878" max="15878" width="18.712962962963" style="71" customWidth="1"/>
    <col min="15879" max="15879" width="9.13888888888889" style="71" customWidth="1"/>
    <col min="15880" max="16128" width="9.13888888888889" style="71"/>
    <col min="16129" max="16130" width="27.4259259259259" style="71" customWidth="1"/>
    <col min="16131" max="16131" width="17.287037037037" style="71" customWidth="1"/>
    <col min="16132" max="16133" width="26.287037037037" style="71" customWidth="1"/>
    <col min="16134" max="16134" width="18.712962962963" style="71" customWidth="1"/>
    <col min="16135" max="16135" width="9.13888888888889" style="71" customWidth="1"/>
    <col min="16136" max="16384" width="9.13888888888889" style="71"/>
  </cols>
  <sheetData>
    <row r="1" ht="12" customHeight="1" spans="1:6">
      <c r="A1" s="191"/>
      <c r="B1" s="191"/>
      <c r="C1" s="106"/>
      <c r="D1" s="71"/>
      <c r="E1" s="71"/>
      <c r="F1" s="192"/>
    </row>
    <row r="2" ht="25.5" customHeight="1" spans="1:6">
      <c r="A2" s="193" t="s">
        <v>15</v>
      </c>
      <c r="B2" s="193"/>
      <c r="C2" s="193"/>
      <c r="D2" s="193"/>
      <c r="E2" s="194"/>
      <c r="F2" s="194"/>
    </row>
    <row r="3" ht="15.75" customHeight="1" spans="1:6">
      <c r="A3" s="195" t="str">
        <f>SUBSTITUTE(封面!$G$5," ","")&amp;封面!$H$5</f>
        <v>部门名称：洱源县乔后镇卫生院</v>
      </c>
      <c r="B3" s="191"/>
      <c r="C3" s="106"/>
      <c r="D3" s="71"/>
      <c r="E3" s="71"/>
      <c r="F3" s="196" t="s">
        <v>187</v>
      </c>
    </row>
    <row r="4" s="187" customFormat="1" ht="19.5" customHeight="1" spans="1:6">
      <c r="A4" s="197" t="s">
        <v>188</v>
      </c>
      <c r="B4" s="198" t="s">
        <v>189</v>
      </c>
      <c r="C4" s="199" t="s">
        <v>190</v>
      </c>
      <c r="D4" s="200"/>
      <c r="E4" s="201"/>
      <c r="F4" s="198" t="s">
        <v>191</v>
      </c>
    </row>
    <row r="5" s="187" customFormat="1" ht="19.5" customHeight="1" spans="1:6">
      <c r="A5" s="202"/>
      <c r="B5" s="203"/>
      <c r="C5" s="204" t="s">
        <v>82</v>
      </c>
      <c r="D5" s="204" t="s">
        <v>192</v>
      </c>
      <c r="E5" s="204" t="s">
        <v>193</v>
      </c>
      <c r="F5" s="203"/>
    </row>
    <row r="6" s="187" customFormat="1" ht="16" customHeight="1" spans="1:6">
      <c r="A6" s="205" t="s">
        <v>194</v>
      </c>
      <c r="B6" s="205">
        <v>2</v>
      </c>
      <c r="C6" s="206" t="s">
        <v>195</v>
      </c>
      <c r="D6" s="205">
        <v>4</v>
      </c>
      <c r="E6" s="205">
        <v>5</v>
      </c>
      <c r="F6" s="205">
        <v>6</v>
      </c>
    </row>
    <row r="7" ht="16" customHeight="1" spans="1:6">
      <c r="A7" s="207" t="s">
        <v>196</v>
      </c>
      <c r="B7" s="120"/>
      <c r="C7" s="208"/>
      <c r="D7" s="120"/>
      <c r="E7" s="120"/>
      <c r="F7" s="120"/>
    </row>
    <row r="8" ht="16" customHeight="1" spans="1:6">
      <c r="A8" s="209"/>
      <c r="B8" s="209"/>
      <c r="C8" s="210"/>
      <c r="D8" s="209"/>
      <c r="E8" s="209"/>
      <c r="F8" s="209"/>
    </row>
    <row r="9" spans="1:1">
      <c r="A9" s="25" t="s">
        <v>197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D30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L9" sqref="L9"/>
    </sheetView>
  </sheetViews>
  <sheetFormatPr defaultColWidth="9.13888888888889" defaultRowHeight="14.25" customHeight="1"/>
  <cols>
    <col min="1" max="1" width="19.8611111111111" style="135" customWidth="1"/>
    <col min="2" max="2" width="14.8518518518519" style="135" customWidth="1"/>
    <col min="3" max="3" width="24.5555555555556" style="135" customWidth="1"/>
    <col min="4" max="4" width="11.8611111111111" style="135" customWidth="1"/>
    <col min="5" max="5" width="20.6666666666667" style="135" customWidth="1"/>
    <col min="6" max="6" width="8.88888888888889" style="135" customWidth="1"/>
    <col min="7" max="7" width="16.3333333333333" style="135" customWidth="1"/>
    <col min="8" max="8" width="9.44444444444444" style="135" customWidth="1"/>
    <col min="9" max="9" width="10" style="175" customWidth="1"/>
    <col min="10" max="10" width="13.5740740740741" style="175" customWidth="1"/>
    <col min="11" max="11" width="14.5740740740741" style="175" customWidth="1"/>
    <col min="12" max="24" width="12.1388888888889" style="175" customWidth="1"/>
    <col min="25" max="25" width="13.4259259259259" style="175" customWidth="1"/>
    <col min="26" max="30" width="12.1388888888889" style="175" customWidth="1"/>
    <col min="31" max="31" width="4.85185185185185" style="26" customWidth="1"/>
    <col min="32" max="16384" width="9.13888888888889" style="26"/>
  </cols>
  <sheetData>
    <row r="1" s="71" customFormat="1" ht="12" customHeight="1" spans="1:30">
      <c r="A1" s="176"/>
      <c r="B1" s="176"/>
      <c r="C1" s="176"/>
      <c r="D1" s="176"/>
      <c r="E1" s="176"/>
      <c r="F1" s="176"/>
      <c r="G1" s="176"/>
      <c r="H1" s="17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85"/>
    </row>
    <row r="2" s="71" customFormat="1" ht="39" customHeight="1" spans="1:30">
      <c r="A2" s="58" t="s">
        <v>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="89" customFormat="1" ht="24" customHeight="1" spans="1:30">
      <c r="A3" s="95" t="str">
        <f>SUBSTITUTE(封面!$G$5," ","")&amp;封面!$H$5</f>
        <v>部门名称：洱源县乔后镇卫生院</v>
      </c>
      <c r="B3" s="177"/>
      <c r="C3" s="177"/>
      <c r="D3" s="177"/>
      <c r="E3" s="177"/>
      <c r="F3" s="177"/>
      <c r="G3" s="177"/>
      <c r="H3" s="177"/>
      <c r="Y3" s="76"/>
      <c r="Z3" s="76"/>
      <c r="AA3" s="76"/>
      <c r="AB3" s="76"/>
      <c r="AC3" s="186" t="s">
        <v>27</v>
      </c>
      <c r="AD3" s="186"/>
    </row>
    <row r="4" ht="18" customHeight="1" spans="1:30">
      <c r="A4" s="143" t="s">
        <v>198</v>
      </c>
      <c r="B4" s="143" t="s">
        <v>199</v>
      </c>
      <c r="C4" s="143" t="s">
        <v>200</v>
      </c>
      <c r="D4" s="143" t="s">
        <v>201</v>
      </c>
      <c r="E4" s="143" t="s">
        <v>202</v>
      </c>
      <c r="F4" s="143" t="s">
        <v>203</v>
      </c>
      <c r="G4" s="143" t="s">
        <v>204</v>
      </c>
      <c r="H4" s="77" t="s">
        <v>80</v>
      </c>
      <c r="I4" s="170" t="s">
        <v>81</v>
      </c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2"/>
      <c r="Y4" s="98" t="s">
        <v>69</v>
      </c>
      <c r="Z4" s="108"/>
      <c r="AA4" s="108"/>
      <c r="AB4" s="108"/>
      <c r="AC4" s="108"/>
      <c r="AD4" s="114"/>
    </row>
    <row r="5" ht="18" customHeight="1" spans="1:30">
      <c r="A5" s="143"/>
      <c r="B5" s="143"/>
      <c r="C5" s="143"/>
      <c r="D5" s="143"/>
      <c r="E5" s="143"/>
      <c r="F5" s="143"/>
      <c r="G5" s="143"/>
      <c r="H5" s="178"/>
      <c r="I5" s="97" t="s">
        <v>82</v>
      </c>
      <c r="J5" s="61" t="s">
        <v>83</v>
      </c>
      <c r="K5" s="61"/>
      <c r="L5" s="61"/>
      <c r="M5" s="61"/>
      <c r="N5" s="61"/>
      <c r="O5" s="61"/>
      <c r="P5" s="97" t="s">
        <v>84</v>
      </c>
      <c r="Q5" s="97" t="s">
        <v>85</v>
      </c>
      <c r="R5" s="97" t="s">
        <v>86</v>
      </c>
      <c r="S5" s="61" t="s">
        <v>87</v>
      </c>
      <c r="T5" s="61"/>
      <c r="U5" s="61"/>
      <c r="V5" s="61"/>
      <c r="W5" s="61"/>
      <c r="X5" s="61"/>
      <c r="Y5" s="97" t="s">
        <v>82</v>
      </c>
      <c r="Z5" s="97" t="s">
        <v>83</v>
      </c>
      <c r="AA5" s="97" t="s">
        <v>84</v>
      </c>
      <c r="AB5" s="97" t="s">
        <v>85</v>
      </c>
      <c r="AC5" s="97" t="s">
        <v>86</v>
      </c>
      <c r="AD5" s="97" t="s">
        <v>87</v>
      </c>
    </row>
    <row r="6" ht="18" customHeight="1" spans="1:30">
      <c r="A6" s="143"/>
      <c r="B6" s="143"/>
      <c r="C6" s="143"/>
      <c r="D6" s="143"/>
      <c r="E6" s="143"/>
      <c r="F6" s="143"/>
      <c r="G6" s="143"/>
      <c r="H6" s="178"/>
      <c r="I6" s="99"/>
      <c r="J6" s="61" t="s">
        <v>205</v>
      </c>
      <c r="K6" s="61"/>
      <c r="L6" s="61" t="s">
        <v>206</v>
      </c>
      <c r="M6" s="61" t="s">
        <v>207</v>
      </c>
      <c r="N6" s="61" t="s">
        <v>208</v>
      </c>
      <c r="O6" s="61" t="s">
        <v>209</v>
      </c>
      <c r="P6" s="99"/>
      <c r="Q6" s="99"/>
      <c r="R6" s="99"/>
      <c r="S6" s="97" t="s">
        <v>82</v>
      </c>
      <c r="T6" s="97" t="s">
        <v>88</v>
      </c>
      <c r="U6" s="97" t="s">
        <v>89</v>
      </c>
      <c r="V6" s="97" t="s">
        <v>90</v>
      </c>
      <c r="W6" s="97" t="s">
        <v>91</v>
      </c>
      <c r="X6" s="97" t="s">
        <v>92</v>
      </c>
      <c r="Y6" s="99"/>
      <c r="Z6" s="99"/>
      <c r="AA6" s="99"/>
      <c r="AB6" s="99"/>
      <c r="AC6" s="99"/>
      <c r="AD6" s="99"/>
    </row>
    <row r="7" ht="30" customHeight="1" spans="1:30">
      <c r="A7" s="143"/>
      <c r="B7" s="143"/>
      <c r="C7" s="143"/>
      <c r="D7" s="143"/>
      <c r="E7" s="143"/>
      <c r="F7" s="143"/>
      <c r="G7" s="143"/>
      <c r="H7" s="80"/>
      <c r="I7" s="100"/>
      <c r="J7" s="61" t="s">
        <v>205</v>
      </c>
      <c r="K7" s="61" t="s">
        <v>210</v>
      </c>
      <c r="L7" s="61"/>
      <c r="M7" s="61"/>
      <c r="N7" s="61"/>
      <c r="O7" s="61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</row>
    <row r="8" ht="18" customHeight="1" spans="1:30">
      <c r="A8" s="179" t="s">
        <v>174</v>
      </c>
      <c r="B8" s="179" t="s">
        <v>175</v>
      </c>
      <c r="C8" s="179" t="s">
        <v>211</v>
      </c>
      <c r="D8" s="179" t="s">
        <v>212</v>
      </c>
      <c r="E8" s="179" t="s">
        <v>213</v>
      </c>
      <c r="F8" s="179" t="s">
        <v>179</v>
      </c>
      <c r="G8" s="179" t="s">
        <v>180</v>
      </c>
      <c r="H8" s="179" t="s">
        <v>214</v>
      </c>
      <c r="I8" s="179" t="s">
        <v>215</v>
      </c>
      <c r="J8" s="179" t="s">
        <v>216</v>
      </c>
      <c r="K8" s="179" t="s">
        <v>184</v>
      </c>
      <c r="L8" s="179" t="s">
        <v>185</v>
      </c>
      <c r="M8" s="179" t="s">
        <v>186</v>
      </c>
      <c r="N8" s="179" t="s">
        <v>217</v>
      </c>
      <c r="O8" s="179" t="s">
        <v>218</v>
      </c>
      <c r="P8" s="179" t="s">
        <v>219</v>
      </c>
      <c r="Q8" s="179" t="s">
        <v>220</v>
      </c>
      <c r="R8" s="179" t="s">
        <v>221</v>
      </c>
      <c r="S8" s="179" t="s">
        <v>222</v>
      </c>
      <c r="T8" s="179" t="s">
        <v>223</v>
      </c>
      <c r="U8" s="179" t="s">
        <v>224</v>
      </c>
      <c r="V8" s="179" t="s">
        <v>225</v>
      </c>
      <c r="W8" s="179" t="s">
        <v>226</v>
      </c>
      <c r="X8" s="179" t="s">
        <v>227</v>
      </c>
      <c r="Y8" s="179" t="s">
        <v>228</v>
      </c>
      <c r="Z8" s="179" t="s">
        <v>229</v>
      </c>
      <c r="AA8" s="179" t="s">
        <v>230</v>
      </c>
      <c r="AB8" s="179" t="s">
        <v>231</v>
      </c>
      <c r="AC8" s="179" t="s">
        <v>232</v>
      </c>
      <c r="AD8" s="179" t="s">
        <v>233</v>
      </c>
    </row>
    <row r="9" ht="27" customHeight="1" spans="1:30">
      <c r="A9" s="47" t="s">
        <v>2</v>
      </c>
      <c r="B9" s="47" t="s">
        <v>234</v>
      </c>
      <c r="C9" s="47" t="s">
        <v>235</v>
      </c>
      <c r="D9" s="47" t="s">
        <v>236</v>
      </c>
      <c r="E9" s="47" t="s">
        <v>237</v>
      </c>
      <c r="F9" s="47" t="s">
        <v>238</v>
      </c>
      <c r="G9" s="47" t="s">
        <v>239</v>
      </c>
      <c r="H9" s="180">
        <f>I9+Y9</f>
        <v>79.78</v>
      </c>
      <c r="I9" s="183">
        <f>J9+P9+Q9+R9+S9</f>
        <v>79.78</v>
      </c>
      <c r="J9" s="183">
        <v>79.78</v>
      </c>
      <c r="K9" s="183"/>
      <c r="L9" s="183">
        <v>23.93</v>
      </c>
      <c r="M9" s="183"/>
      <c r="N9" s="183">
        <v>55.85</v>
      </c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 t="s">
        <v>97</v>
      </c>
    </row>
    <row r="10" ht="27" customHeight="1" spans="1:30">
      <c r="A10" s="47" t="s">
        <v>2</v>
      </c>
      <c r="B10" s="47" t="s">
        <v>234</v>
      </c>
      <c r="C10" s="47" t="s">
        <v>235</v>
      </c>
      <c r="D10" s="47" t="s">
        <v>236</v>
      </c>
      <c r="E10" s="47" t="s">
        <v>237</v>
      </c>
      <c r="F10" s="47" t="s">
        <v>240</v>
      </c>
      <c r="G10" s="47" t="s">
        <v>241</v>
      </c>
      <c r="H10" s="180">
        <f t="shared" ref="H10:H29" si="0">I10+Y10</f>
        <v>34.19</v>
      </c>
      <c r="I10" s="183">
        <f t="shared" ref="I10:I29" si="1">J10+P10+Q10+R10+S10</f>
        <v>34.19</v>
      </c>
      <c r="J10" s="183">
        <v>34.19</v>
      </c>
      <c r="K10" s="183"/>
      <c r="L10" s="183">
        <v>10.25</v>
      </c>
      <c r="M10" s="183"/>
      <c r="N10" s="183">
        <v>23.94</v>
      </c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</row>
    <row r="11" ht="27" customHeight="1" spans="1:30">
      <c r="A11" s="47" t="s">
        <v>2</v>
      </c>
      <c r="B11" s="47" t="s">
        <v>234</v>
      </c>
      <c r="C11" s="47" t="s">
        <v>235</v>
      </c>
      <c r="D11" s="47" t="s">
        <v>236</v>
      </c>
      <c r="E11" s="47" t="s">
        <v>237</v>
      </c>
      <c r="F11" s="47" t="s">
        <v>242</v>
      </c>
      <c r="G11" s="47" t="s">
        <v>243</v>
      </c>
      <c r="H11" s="180">
        <f t="shared" si="0"/>
        <v>7.25</v>
      </c>
      <c r="I11" s="183">
        <f t="shared" si="1"/>
        <v>7.25</v>
      </c>
      <c r="J11" s="183">
        <v>7.25</v>
      </c>
      <c r="K11" s="183"/>
      <c r="L11" s="183">
        <v>2.18</v>
      </c>
      <c r="M11" s="183"/>
      <c r="N11" s="183">
        <v>5.07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</row>
    <row r="12" ht="27" customHeight="1" spans="1:30">
      <c r="A12" s="47" t="s">
        <v>2</v>
      </c>
      <c r="B12" s="47" t="s">
        <v>234</v>
      </c>
      <c r="C12" s="47" t="s">
        <v>235</v>
      </c>
      <c r="D12" s="47" t="s">
        <v>236</v>
      </c>
      <c r="E12" s="47" t="s">
        <v>237</v>
      </c>
      <c r="F12" s="47" t="s">
        <v>244</v>
      </c>
      <c r="G12" s="47" t="s">
        <v>245</v>
      </c>
      <c r="H12" s="180">
        <f t="shared" si="0"/>
        <v>88.09</v>
      </c>
      <c r="I12" s="183">
        <f t="shared" si="1"/>
        <v>88.09</v>
      </c>
      <c r="J12" s="183">
        <v>88.09</v>
      </c>
      <c r="K12" s="183"/>
      <c r="L12" s="183">
        <v>26.43</v>
      </c>
      <c r="M12" s="183"/>
      <c r="N12" s="183">
        <v>61.66</v>
      </c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</row>
    <row r="13" ht="27" customHeight="1" spans="1:30">
      <c r="A13" s="47" t="s">
        <v>2</v>
      </c>
      <c r="B13" s="47" t="s">
        <v>234</v>
      </c>
      <c r="C13" s="47" t="s">
        <v>235</v>
      </c>
      <c r="D13" s="47" t="s">
        <v>246</v>
      </c>
      <c r="E13" s="47" t="s">
        <v>247</v>
      </c>
      <c r="F13" s="47" t="s">
        <v>238</v>
      </c>
      <c r="G13" s="47" t="s">
        <v>239</v>
      </c>
      <c r="H13" s="180">
        <f t="shared" si="0"/>
        <v>12.64</v>
      </c>
      <c r="I13" s="183">
        <f t="shared" si="1"/>
        <v>12.64</v>
      </c>
      <c r="J13" s="183">
        <v>12.64</v>
      </c>
      <c r="K13" s="183"/>
      <c r="L13" s="183">
        <v>3.79</v>
      </c>
      <c r="M13" s="183"/>
      <c r="N13" s="183">
        <v>8.85</v>
      </c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</row>
    <row r="14" ht="27" customHeight="1" spans="1:30">
      <c r="A14" s="47" t="s">
        <v>2</v>
      </c>
      <c r="B14" s="47" t="s">
        <v>234</v>
      </c>
      <c r="C14" s="47" t="s">
        <v>235</v>
      </c>
      <c r="D14" s="47" t="s">
        <v>246</v>
      </c>
      <c r="E14" s="47" t="s">
        <v>247</v>
      </c>
      <c r="F14" s="47" t="s">
        <v>240</v>
      </c>
      <c r="G14" s="47" t="s">
        <v>241</v>
      </c>
      <c r="H14" s="180">
        <f t="shared" si="0"/>
        <v>3.93</v>
      </c>
      <c r="I14" s="183">
        <f t="shared" si="1"/>
        <v>3.93</v>
      </c>
      <c r="J14" s="183">
        <v>3.93</v>
      </c>
      <c r="K14" s="183"/>
      <c r="L14" s="183">
        <v>1.18</v>
      </c>
      <c r="M14" s="183"/>
      <c r="N14" s="183">
        <v>2.75</v>
      </c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</row>
    <row r="15" ht="27" customHeight="1" spans="1:30">
      <c r="A15" s="47" t="s">
        <v>2</v>
      </c>
      <c r="B15" s="47" t="s">
        <v>234</v>
      </c>
      <c r="C15" s="47" t="s">
        <v>235</v>
      </c>
      <c r="D15" s="47" t="s">
        <v>246</v>
      </c>
      <c r="E15" s="47" t="s">
        <v>247</v>
      </c>
      <c r="F15" s="47" t="s">
        <v>242</v>
      </c>
      <c r="G15" s="47" t="s">
        <v>243</v>
      </c>
      <c r="H15" s="180">
        <f t="shared" si="0"/>
        <v>1.2</v>
      </c>
      <c r="I15" s="183">
        <f t="shared" si="1"/>
        <v>1.2</v>
      </c>
      <c r="J15" s="183">
        <v>1.2</v>
      </c>
      <c r="K15" s="183"/>
      <c r="L15" s="183">
        <v>0.36</v>
      </c>
      <c r="M15" s="183"/>
      <c r="N15" s="183">
        <v>0.84</v>
      </c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</row>
    <row r="16" ht="27" customHeight="1" spans="1:30">
      <c r="A16" s="47" t="s">
        <v>2</v>
      </c>
      <c r="B16" s="47" t="s">
        <v>234</v>
      </c>
      <c r="C16" s="47" t="s">
        <v>235</v>
      </c>
      <c r="D16" s="47" t="s">
        <v>246</v>
      </c>
      <c r="E16" s="47" t="s">
        <v>247</v>
      </c>
      <c r="F16" s="47" t="s">
        <v>244</v>
      </c>
      <c r="G16" s="47" t="s">
        <v>245</v>
      </c>
      <c r="H16" s="180">
        <f t="shared" si="0"/>
        <v>11.77</v>
      </c>
      <c r="I16" s="183">
        <f t="shared" si="1"/>
        <v>11.77</v>
      </c>
      <c r="J16" s="183">
        <v>11.77</v>
      </c>
      <c r="K16" s="183"/>
      <c r="L16" s="183">
        <v>3.53</v>
      </c>
      <c r="M16" s="183"/>
      <c r="N16" s="183">
        <v>8.24</v>
      </c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</row>
    <row r="17" ht="27" customHeight="1" spans="1:30">
      <c r="A17" s="47" t="s">
        <v>2</v>
      </c>
      <c r="B17" s="47" t="s">
        <v>248</v>
      </c>
      <c r="C17" s="47" t="s">
        <v>249</v>
      </c>
      <c r="D17" s="47" t="s">
        <v>250</v>
      </c>
      <c r="E17" s="47" t="s">
        <v>251</v>
      </c>
      <c r="F17" s="47" t="s">
        <v>252</v>
      </c>
      <c r="G17" s="47" t="s">
        <v>253</v>
      </c>
      <c r="H17" s="180">
        <f t="shared" si="0"/>
        <v>33.75</v>
      </c>
      <c r="I17" s="183">
        <f t="shared" si="1"/>
        <v>33.75</v>
      </c>
      <c r="J17" s="183">
        <v>33.75</v>
      </c>
      <c r="K17" s="183"/>
      <c r="L17" s="183">
        <v>10.13</v>
      </c>
      <c r="M17" s="183"/>
      <c r="N17" s="183">
        <v>23.62</v>
      </c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</row>
    <row r="18" ht="27" customHeight="1" spans="1:30">
      <c r="A18" s="47" t="s">
        <v>2</v>
      </c>
      <c r="B18" s="47" t="s">
        <v>248</v>
      </c>
      <c r="C18" s="47" t="s">
        <v>249</v>
      </c>
      <c r="D18" s="47" t="s">
        <v>236</v>
      </c>
      <c r="E18" s="47" t="s">
        <v>237</v>
      </c>
      <c r="F18" s="47" t="s">
        <v>254</v>
      </c>
      <c r="G18" s="47" t="s">
        <v>255</v>
      </c>
      <c r="H18" s="180">
        <f t="shared" si="0"/>
        <v>0.72</v>
      </c>
      <c r="I18" s="183">
        <f t="shared" si="1"/>
        <v>0.72</v>
      </c>
      <c r="J18" s="183">
        <v>0.72</v>
      </c>
      <c r="K18" s="183"/>
      <c r="L18" s="183">
        <v>0.22</v>
      </c>
      <c r="M18" s="183"/>
      <c r="N18" s="183">
        <v>0.5</v>
      </c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ht="27" customHeight="1" spans="1:30">
      <c r="A19" s="47" t="s">
        <v>2</v>
      </c>
      <c r="B19" s="47" t="s">
        <v>248</v>
      </c>
      <c r="C19" s="47" t="s">
        <v>249</v>
      </c>
      <c r="D19" s="47" t="s">
        <v>246</v>
      </c>
      <c r="E19" s="47" t="s">
        <v>247</v>
      </c>
      <c r="F19" s="47" t="s">
        <v>254</v>
      </c>
      <c r="G19" s="47" t="s">
        <v>255</v>
      </c>
      <c r="H19" s="180">
        <f t="shared" si="0"/>
        <v>0.1</v>
      </c>
      <c r="I19" s="183">
        <f t="shared" si="1"/>
        <v>0.1</v>
      </c>
      <c r="J19" s="183">
        <v>0.1</v>
      </c>
      <c r="K19" s="183"/>
      <c r="L19" s="183">
        <v>0.03</v>
      </c>
      <c r="M19" s="183"/>
      <c r="N19" s="183">
        <v>0.07</v>
      </c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</row>
    <row r="20" ht="27" customHeight="1" spans="1:30">
      <c r="A20" s="47" t="s">
        <v>2</v>
      </c>
      <c r="B20" s="47" t="s">
        <v>248</v>
      </c>
      <c r="C20" s="47" t="s">
        <v>249</v>
      </c>
      <c r="D20" s="47" t="s">
        <v>256</v>
      </c>
      <c r="E20" s="47" t="s">
        <v>257</v>
      </c>
      <c r="F20" s="47" t="s">
        <v>258</v>
      </c>
      <c r="G20" s="47" t="s">
        <v>259</v>
      </c>
      <c r="H20" s="180">
        <f t="shared" si="0"/>
        <v>18.58</v>
      </c>
      <c r="I20" s="183">
        <f t="shared" si="1"/>
        <v>18.58</v>
      </c>
      <c r="J20" s="183">
        <v>18.58</v>
      </c>
      <c r="K20" s="183"/>
      <c r="L20" s="183">
        <v>5.57</v>
      </c>
      <c r="M20" s="183"/>
      <c r="N20" s="183">
        <v>13.01</v>
      </c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</row>
    <row r="21" ht="27" customHeight="1" spans="1:30">
      <c r="A21" s="47" t="s">
        <v>2</v>
      </c>
      <c r="B21" s="47" t="s">
        <v>248</v>
      </c>
      <c r="C21" s="47" t="s">
        <v>249</v>
      </c>
      <c r="D21" s="47" t="s">
        <v>260</v>
      </c>
      <c r="E21" s="47" t="s">
        <v>261</v>
      </c>
      <c r="F21" s="47" t="s">
        <v>262</v>
      </c>
      <c r="G21" s="47" t="s">
        <v>263</v>
      </c>
      <c r="H21" s="180">
        <f t="shared" si="0"/>
        <v>10.03</v>
      </c>
      <c r="I21" s="183">
        <f t="shared" si="1"/>
        <v>10.03</v>
      </c>
      <c r="J21" s="183">
        <v>10.03</v>
      </c>
      <c r="K21" s="183"/>
      <c r="L21" s="183">
        <v>3.01</v>
      </c>
      <c r="M21" s="183"/>
      <c r="N21" s="183">
        <v>7.02</v>
      </c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</row>
    <row r="22" ht="27" customHeight="1" spans="1:30">
      <c r="A22" s="47" t="s">
        <v>2</v>
      </c>
      <c r="B22" s="47" t="s">
        <v>248</v>
      </c>
      <c r="C22" s="47" t="s">
        <v>249</v>
      </c>
      <c r="D22" s="47" t="s">
        <v>264</v>
      </c>
      <c r="E22" s="47" t="s">
        <v>265</v>
      </c>
      <c r="F22" s="47" t="s">
        <v>254</v>
      </c>
      <c r="G22" s="47" t="s">
        <v>255</v>
      </c>
      <c r="H22" s="180">
        <f t="shared" si="0"/>
        <v>0.81</v>
      </c>
      <c r="I22" s="183">
        <f t="shared" si="1"/>
        <v>0.81</v>
      </c>
      <c r="J22" s="183">
        <v>0.81</v>
      </c>
      <c r="K22" s="183"/>
      <c r="L22" s="183">
        <v>0.24</v>
      </c>
      <c r="M22" s="183"/>
      <c r="N22" s="183">
        <v>0.57</v>
      </c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</row>
    <row r="23" ht="27" customHeight="1" spans="1:30">
      <c r="A23" s="47" t="s">
        <v>2</v>
      </c>
      <c r="B23" s="47" t="s">
        <v>266</v>
      </c>
      <c r="C23" s="47" t="s">
        <v>267</v>
      </c>
      <c r="D23" s="47" t="s">
        <v>268</v>
      </c>
      <c r="E23" s="47" t="s">
        <v>267</v>
      </c>
      <c r="F23" s="47" t="s">
        <v>269</v>
      </c>
      <c r="G23" s="47" t="s">
        <v>267</v>
      </c>
      <c r="H23" s="180">
        <f t="shared" si="0"/>
        <v>24.76</v>
      </c>
      <c r="I23" s="183">
        <f t="shared" si="1"/>
        <v>24.76</v>
      </c>
      <c r="J23" s="183">
        <v>24.76</v>
      </c>
      <c r="K23" s="183"/>
      <c r="L23" s="183">
        <v>7.43</v>
      </c>
      <c r="M23" s="183"/>
      <c r="N23" s="183">
        <v>17.33</v>
      </c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</row>
    <row r="24" ht="27" customHeight="1" spans="1:30">
      <c r="A24" s="47" t="s">
        <v>2</v>
      </c>
      <c r="B24" s="47" t="s">
        <v>270</v>
      </c>
      <c r="C24" s="47" t="s">
        <v>271</v>
      </c>
      <c r="D24" s="47" t="s">
        <v>236</v>
      </c>
      <c r="E24" s="47" t="s">
        <v>237</v>
      </c>
      <c r="F24" s="47" t="s">
        <v>272</v>
      </c>
      <c r="G24" s="47" t="s">
        <v>271</v>
      </c>
      <c r="H24" s="180">
        <f t="shared" si="0"/>
        <v>1.44</v>
      </c>
      <c r="I24" s="183">
        <f t="shared" si="1"/>
        <v>1.44</v>
      </c>
      <c r="J24" s="183">
        <v>1.44</v>
      </c>
      <c r="K24" s="183"/>
      <c r="L24" s="183">
        <v>0.43</v>
      </c>
      <c r="M24" s="183"/>
      <c r="N24" s="183">
        <v>1.01</v>
      </c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</row>
    <row r="25" ht="27" customHeight="1" spans="1:30">
      <c r="A25" s="47" t="s">
        <v>2</v>
      </c>
      <c r="B25" s="47" t="s">
        <v>270</v>
      </c>
      <c r="C25" s="47" t="s">
        <v>271</v>
      </c>
      <c r="D25" s="47" t="s">
        <v>246</v>
      </c>
      <c r="E25" s="47" t="s">
        <v>247</v>
      </c>
      <c r="F25" s="47" t="s">
        <v>272</v>
      </c>
      <c r="G25" s="47" t="s">
        <v>271</v>
      </c>
      <c r="H25" s="180">
        <f t="shared" si="0"/>
        <v>0.18</v>
      </c>
      <c r="I25" s="183">
        <f t="shared" si="1"/>
        <v>0.18</v>
      </c>
      <c r="J25" s="183">
        <v>0.18</v>
      </c>
      <c r="K25" s="183"/>
      <c r="L25" s="183">
        <v>0.05</v>
      </c>
      <c r="M25" s="183"/>
      <c r="N25" s="183">
        <v>0.13</v>
      </c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</row>
    <row r="26" ht="27" customHeight="1" spans="1:30">
      <c r="A26" s="47" t="s">
        <v>2</v>
      </c>
      <c r="B26" s="47" t="s">
        <v>273</v>
      </c>
      <c r="C26" s="47" t="s">
        <v>274</v>
      </c>
      <c r="D26" s="47" t="s">
        <v>236</v>
      </c>
      <c r="E26" s="47" t="s">
        <v>237</v>
      </c>
      <c r="F26" s="47" t="s">
        <v>244</v>
      </c>
      <c r="G26" s="47" t="s">
        <v>245</v>
      </c>
      <c r="H26" s="180">
        <f t="shared" si="0"/>
        <v>30.24</v>
      </c>
      <c r="I26" s="183">
        <f t="shared" si="1"/>
        <v>30.24</v>
      </c>
      <c r="J26" s="183">
        <v>30.24</v>
      </c>
      <c r="K26" s="183"/>
      <c r="L26" s="183">
        <v>9.07</v>
      </c>
      <c r="M26" s="183"/>
      <c r="N26" s="183">
        <v>21.17</v>
      </c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</row>
    <row r="27" ht="27" customHeight="1" spans="1:30">
      <c r="A27" s="47" t="s">
        <v>2</v>
      </c>
      <c r="B27" s="47" t="s">
        <v>273</v>
      </c>
      <c r="C27" s="47" t="s">
        <v>274</v>
      </c>
      <c r="D27" s="47" t="s">
        <v>246</v>
      </c>
      <c r="E27" s="47" t="s">
        <v>247</v>
      </c>
      <c r="F27" s="47" t="s">
        <v>244</v>
      </c>
      <c r="G27" s="47" t="s">
        <v>245</v>
      </c>
      <c r="H27" s="180">
        <f t="shared" si="0"/>
        <v>3.78</v>
      </c>
      <c r="I27" s="183">
        <f t="shared" si="1"/>
        <v>3.78</v>
      </c>
      <c r="J27" s="183">
        <v>3.78</v>
      </c>
      <c r="K27" s="183"/>
      <c r="L27" s="183">
        <v>1.13</v>
      </c>
      <c r="M27" s="183"/>
      <c r="N27" s="183">
        <v>2.65</v>
      </c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</row>
    <row r="28" ht="27" customHeight="1" spans="1:30">
      <c r="A28" s="47" t="s">
        <v>2</v>
      </c>
      <c r="B28" s="47" t="s">
        <v>275</v>
      </c>
      <c r="C28" s="47" t="s">
        <v>276</v>
      </c>
      <c r="D28" s="47" t="s">
        <v>277</v>
      </c>
      <c r="E28" s="47" t="s">
        <v>278</v>
      </c>
      <c r="F28" s="47" t="s">
        <v>279</v>
      </c>
      <c r="G28" s="47" t="s">
        <v>280</v>
      </c>
      <c r="H28" s="180">
        <f t="shared" si="0"/>
        <v>8.06</v>
      </c>
      <c r="I28" s="183">
        <f t="shared" si="1"/>
        <v>8.06</v>
      </c>
      <c r="J28" s="183">
        <v>8.06</v>
      </c>
      <c r="K28" s="183"/>
      <c r="L28" s="183">
        <v>2.42</v>
      </c>
      <c r="M28" s="183"/>
      <c r="N28" s="183">
        <v>5.64</v>
      </c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</row>
    <row r="29" ht="27" customHeight="1" spans="1:30">
      <c r="A29" s="47" t="s">
        <v>2</v>
      </c>
      <c r="B29" s="47" t="s">
        <v>281</v>
      </c>
      <c r="C29" s="47" t="s">
        <v>282</v>
      </c>
      <c r="D29" s="47" t="s">
        <v>283</v>
      </c>
      <c r="E29" s="47" t="s">
        <v>284</v>
      </c>
      <c r="F29" s="47" t="s">
        <v>285</v>
      </c>
      <c r="G29" s="47" t="s">
        <v>286</v>
      </c>
      <c r="H29" s="180">
        <f t="shared" si="0"/>
        <v>1.27</v>
      </c>
      <c r="I29" s="183">
        <f t="shared" si="1"/>
        <v>1.27</v>
      </c>
      <c r="J29" s="183">
        <v>1.27</v>
      </c>
      <c r="K29" s="183"/>
      <c r="L29" s="183">
        <v>0.38</v>
      </c>
      <c r="M29" s="183"/>
      <c r="N29" s="183">
        <v>0.89</v>
      </c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</row>
    <row r="30" ht="28" customHeight="1" spans="1:30">
      <c r="A30" s="181" t="s">
        <v>135</v>
      </c>
      <c r="B30" s="181"/>
      <c r="C30" s="181"/>
      <c r="D30" s="181"/>
      <c r="E30" s="181"/>
      <c r="F30" s="181"/>
      <c r="G30" s="181"/>
      <c r="H30" s="182">
        <f>SUM(H9:H29)</f>
        <v>372.57</v>
      </c>
      <c r="I30" s="182">
        <f t="shared" ref="I30:N30" si="2">SUM(I9:I29)</f>
        <v>372.57</v>
      </c>
      <c r="J30" s="182">
        <f t="shared" si="2"/>
        <v>372.57</v>
      </c>
      <c r="K30" s="182">
        <f t="shared" si="2"/>
        <v>0</v>
      </c>
      <c r="L30" s="182">
        <f t="shared" si="2"/>
        <v>111.76</v>
      </c>
      <c r="M30" s="182">
        <f t="shared" si="2"/>
        <v>0</v>
      </c>
      <c r="N30" s="182">
        <f t="shared" si="2"/>
        <v>260.81</v>
      </c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 t="s">
        <v>97</v>
      </c>
    </row>
  </sheetData>
  <sheetProtection formatCells="0" formatColumns="0" formatRows="0" insertRows="0" insertColumns="0" insertHyperlinks="0" deleteColumns="0" deleteRows="0" sort="0" autoFilter="0" pivotTables="0"/>
  <mergeCells count="37">
    <mergeCell ref="A2:AD2"/>
    <mergeCell ref="A3:J3"/>
    <mergeCell ref="AC3:AD3"/>
    <mergeCell ref="I4:X4"/>
    <mergeCell ref="Y4:AD4"/>
    <mergeCell ref="J5:O5"/>
    <mergeCell ref="S5:X5"/>
    <mergeCell ref="J6:K6"/>
    <mergeCell ref="A30:G3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93700787401575" right="0.393700787401575" top="0.511811023622047" bottom="0.511811023622047" header="0.31496062992126" footer="0.31496062992126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一般公共预算“三公”经费支出预算表03</vt:lpstr>
      <vt:lpstr>表七 部门基本支出预算表（人员类、运转类公用经费项目）</vt:lpstr>
      <vt:lpstr>表八 部门项目支出预算表（其他运转类、特定目标类项目）</vt:lpstr>
      <vt:lpstr>表九 项目支出绩效目标表</vt:lpstr>
      <vt:lpstr>表十 政府性基金预算支出预算表</vt:lpstr>
      <vt:lpstr>表十一 部门政府采购预算表</vt:lpstr>
      <vt:lpstr>表十二 部门政府购买服务预算表</vt:lpstr>
      <vt:lpstr>表十三 对下转移支付预算表</vt:lpstr>
      <vt:lpstr>表十四 对下转移支付绩效目标表</vt:lpstr>
      <vt:lpstr>表十五 新增资产配置表</vt:lpstr>
      <vt:lpstr>表十六 上级补助项目支出预算表</vt:lpstr>
      <vt:lpstr>表十七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xxh</dc:creator>
  <cp:lastModifiedBy>赵媛</cp:lastModifiedBy>
  <dcterms:created xsi:type="dcterms:W3CDTF">2020-01-11T06:24:00Z</dcterms:created>
  <cp:lastPrinted>2023-02-19T07:50:00Z</cp:lastPrinted>
  <dcterms:modified xsi:type="dcterms:W3CDTF">2024-08-09T07:50:33Z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CA2C558E09244091A5558473F32D6F8F</vt:lpwstr>
  </property>
</Properties>
</file>