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38" activeTab="3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8" r:id="rId10"/>
    <sheet name="GK10 财政拨款“三公”经费、行政参公单位机关运行经费情况表" sheetId="11" r:id="rId11"/>
    <sheet name="GK11 一般公共预算财政拨款“三公”经费情况表" sheetId="12" r:id="rId12"/>
    <sheet name="GK12 国有资产使用情况表" sheetId="13" r:id="rId13"/>
    <sheet name="GK13 部门整体支出绩效自评情况" sheetId="14" r:id="rId14"/>
    <sheet name="GK14 部门整体支出绩效自评表" sheetId="15" r:id="rId15"/>
    <sheet name="GK15 项目支出绩效自评表（项目1）" sheetId="16" r:id="rId16"/>
    <sheet name="GK15 项目支出绩效自评表（项目2）" sheetId="17" r:id="rId17"/>
    <sheet name="GK15 项目支出绩效自评表（项目3）" sheetId="19" r:id="rId18"/>
    <sheet name="GK15 项目支出绩效自评表（项目4）" sheetId="20" r:id="rId19"/>
    <sheet name="GK15 项目支出绩效自评表（项目5）" sheetId="21" r:id="rId20"/>
    <sheet name="GK15 项目支出绩效自评表（项目6）" sheetId="22" r:id="rId21"/>
    <sheet name="GK15 项目支出绩效自评表（项目7）" sheetId="23" r:id="rId22"/>
    <sheet name="GK13项目支出绩效自评表（项目8）" sheetId="40" r:id="rId23"/>
    <sheet name="GK13项目支出绩效自评表（项目9) " sheetId="41" r:id="rId24"/>
    <sheet name="GK13项目支出绩效自评表（项目10) " sheetId="42" r:id="rId25"/>
    <sheet name="GK13项目支出绩效自评表（项目11)" sheetId="43" r:id="rId26"/>
    <sheet name="GK13项目支出绩效自评表（项目12)" sheetId="44" r:id="rId27"/>
    <sheet name="GK13项目支出绩效自评表（项目13)" sheetId="45" r:id="rId28"/>
    <sheet name="GK13项目支出绩效自评表（项目14)" sheetId="46" r:id="rId29"/>
    <sheet name="GK13项目支出绩效自评表（项目15)" sheetId="47" r:id="rId30"/>
    <sheet name="GK13项目支出绩效自评表（项目16)" sheetId="48" r:id="rId31"/>
    <sheet name="GK13项目支出绩效自评表（项目17)" sheetId="49" r:id="rId32"/>
    <sheet name="GK13项目支出绩效自评表（项目18)" sheetId="50" r:id="rId33"/>
    <sheet name="GK13项目支出绩效自评表（项目19)" sheetId="51" r:id="rId34"/>
    <sheet name="GK13项目支出绩效自评表（项目20)" sheetId="52" r:id="rId35"/>
    <sheet name="GK13项目支出绩效自评表（项目21)" sheetId="53" r:id="rId36"/>
    <sheet name="GK13项目支出绩效自评表（项目22)" sheetId="54" r:id="rId37"/>
    <sheet name="GK13项目支出绩效自评表（项目23)" sheetId="55" r:id="rId38"/>
    <sheet name="GK13项目支出绩效自评表（项目24)" sheetId="56" r:id="rId39"/>
    <sheet name="GK13项目支出绩效自评表（项目25)" sheetId="57" r:id="rId40"/>
    <sheet name="GK13项目支出绩效自评表（项目26)" sheetId="58" r:id="rId41"/>
    <sheet name="GK13项目支出绩效自评表（项目27)" sheetId="59" r:id="rId42"/>
    <sheet name="GK13项目支出绩效自评表（项目28)" sheetId="60" r:id="rId43"/>
    <sheet name="附表13 项目支出绩效自评表（29）" sheetId="24" r:id="rId44"/>
    <sheet name="附表13 项目支出绩效自评表（30）" sheetId="25" r:id="rId45"/>
    <sheet name="附表13 项目支出绩效自评表（31）" sheetId="26" r:id="rId46"/>
    <sheet name="附表13 2023年度项目支出绩效自评表（32）" sheetId="27" r:id="rId47"/>
    <sheet name="附表13 2023年度项目支出绩效自评表（33）" sheetId="28" r:id="rId48"/>
    <sheet name="附表13 2023年度项目支出绩效自评表（34）" sheetId="29" r:id="rId49"/>
    <sheet name="附表13 2023年度项目支出绩效自评表（35）" sheetId="30" r:id="rId50"/>
    <sheet name="附表13 2023年度项目支出绩效自评表（36）" sheetId="31" r:id="rId51"/>
    <sheet name="附表13 项目支出绩效自评表（37）" sheetId="32" r:id="rId52"/>
    <sheet name="附表13 项目支出绩效自评表（38）" sheetId="33" r:id="rId53"/>
    <sheet name="附表13 项目支出绩效自评表（39）" sheetId="34" r:id="rId54"/>
    <sheet name="GK13 项目支出绩效自评表（40）" sheetId="35" r:id="rId55"/>
    <sheet name="附表13 项目支出绩效自评表（41）" sheetId="36" r:id="rId56"/>
    <sheet name="附表13 项目支出绩效自评表（42）" sheetId="37" r:id="rId57"/>
    <sheet name="附表13 项目支出绩效自评表（43）" sheetId="38" r:id="rId58"/>
    <sheet name="附表13 项目支出绩效自评表（44）" sheetId="39" r:id="rId59"/>
    <sheet name="附表13 项目支出绩效自评表（45）" sheetId="61" r:id="rId60"/>
    <sheet name="附表13 项目支出绩效自评表（46）" sheetId="62" r:id="rId61"/>
    <sheet name="附表13 项目支出绩效自评表（47）" sheetId="63" r:id="rId62"/>
  </sheets>
  <definedNames>
    <definedName name="_xlnm.Print_Area" localSheetId="43">#REF!</definedName>
    <definedName name="地区名称" localSheetId="43">#REF!</definedName>
    <definedName name="_xlnm.Print_Area" localSheetId="44">#REF!</definedName>
    <definedName name="地区名称" localSheetId="44">#REF!</definedName>
    <definedName name="_xlnm.Print_Area" localSheetId="45">#REF!</definedName>
    <definedName name="地区名称" localSheetId="45">#REF!</definedName>
    <definedName name="地区名称">#REF!</definedName>
    <definedName name="_xlnm.Print_Area" localSheetId="51">#REF!</definedName>
    <definedName name="地区名称" localSheetId="51">#REF!</definedName>
    <definedName name="_xlnm.Print_Area" localSheetId="52">#REF!</definedName>
    <definedName name="地区名称" localSheetId="52">#REF!</definedName>
    <definedName name="_xlnm.Print_Area" localSheetId="53">#REF!</definedName>
    <definedName name="地区名称" localSheetId="53">#REF!</definedName>
    <definedName name="地区名称" localSheetId="55">#REF!</definedName>
    <definedName name="_xlnm.Print_Area" localSheetId="55">#REF!</definedName>
    <definedName name="_xlnm.Print_Area" localSheetId="56">#REF!</definedName>
    <definedName name="地区名称" localSheetId="56">#REF!</definedName>
    <definedName name="地区名称" localSheetId="57">#REF!</definedName>
    <definedName name="_xlnm.Print_Area" localSheetId="57">#REF!</definedName>
    <definedName name="地区名称" localSheetId="5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<sst xmlns="http://schemas.openxmlformats.org/spreadsheetml/2006/main" count="5550" uniqueCount="1085">
  <si>
    <t>代码</t>
  </si>
  <si>
    <t>532930000_125</t>
  </si>
  <si>
    <t>单位名称</t>
  </si>
  <si>
    <t>洱源县农业农村局</t>
  </si>
  <si>
    <t>单位负责人</t>
  </si>
  <si>
    <t>王相全</t>
  </si>
  <si>
    <t>财务负责人</t>
  </si>
  <si>
    <t>张寿伟</t>
  </si>
  <si>
    <t>填表人</t>
  </si>
  <si>
    <t>施春美</t>
  </si>
  <si>
    <t>电话号码(区号)</t>
  </si>
  <si>
    <t>0872</t>
  </si>
  <si>
    <t>电话号码</t>
  </si>
  <si>
    <t>5127416</t>
  </si>
  <si>
    <t>分机号</t>
  </si>
  <si>
    <t>单位地址</t>
  </si>
  <si>
    <t>洱源县碧茈湖镇腾飞路15号</t>
  </si>
  <si>
    <t>邮政编码</t>
  </si>
  <si>
    <t>671200</t>
  </si>
  <si>
    <t>单位所在地区（国家标准：行政区划代码）</t>
  </si>
  <si>
    <t>532930|洱源县</t>
  </si>
  <si>
    <t>备用码一</t>
  </si>
  <si>
    <t>备用码二</t>
  </si>
  <si>
    <t>13887203009</t>
  </si>
  <si>
    <t>是否参照公务员法管理</t>
  </si>
  <si>
    <t>2|否</t>
  </si>
  <si>
    <t>是否编制部门预算</t>
  </si>
  <si>
    <t>1|是</t>
  </si>
  <si>
    <t>单位预算级次</t>
  </si>
  <si>
    <t>1|一级预算单位</t>
  </si>
  <si>
    <t>组织机构代码</t>
  </si>
  <si>
    <t>015251101</t>
  </si>
  <si>
    <t>单位代码</t>
  </si>
  <si>
    <t>125</t>
  </si>
  <si>
    <t>财政区划代码</t>
  </si>
  <si>
    <t>532930000|洱源县</t>
  </si>
  <si>
    <t>单位类型</t>
  </si>
  <si>
    <t>单位经费保障方式</t>
  </si>
  <si>
    <t>1|全额</t>
  </si>
  <si>
    <t>执行会计制度</t>
  </si>
  <si>
    <t>预算级次</t>
  </si>
  <si>
    <t>5|县区级</t>
  </si>
  <si>
    <t>隶属关系</t>
  </si>
  <si>
    <t>部门标识代码</t>
  </si>
  <si>
    <t>371|中华人民共和国农业农村部</t>
  </si>
  <si>
    <t>国民经济行业分类</t>
  </si>
  <si>
    <t>新报因素</t>
  </si>
  <si>
    <t>0|连续上报</t>
  </si>
  <si>
    <t>上年代码</t>
  </si>
  <si>
    <t>0152511017</t>
  </si>
  <si>
    <t>报表小类</t>
  </si>
  <si>
    <t>7|叠加汇总表</t>
  </si>
  <si>
    <t>备用码</t>
  </si>
  <si>
    <t>是否编制行政事业单位国有资产报告</t>
  </si>
  <si>
    <t>父节点</t>
  </si>
  <si>
    <t>532930000|云南省大理州洱源县2023年度部门决算本级汇总</t>
  </si>
  <si>
    <t>收入支出决算表</t>
  </si>
  <si>
    <t>公开01表</t>
  </si>
  <si>
    <t>部门：洱源县农业农村局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</si>
  <si>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</si>
  <si>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</si>
  <si>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</si>
  <si>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</si>
  <si>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</si>
  <si>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</si>
  <si>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</si>
  <si>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</si>
  <si>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</si>
  <si>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</si>
  <si>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</si>
  <si>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</si>
  <si>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</si>
  <si>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</si>
  <si>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</si>
  <si>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</si>
  <si>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</si>
  <si>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</si>
  <si>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</si>
  <si>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</si>
  <si>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</si>
  <si>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</si>
  <si>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</si>
  <si>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</si>
  <si>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</si>
  <si>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</si>
  <si>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</si>
  <si>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</si>
  <si>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</si>
  <si>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</si>
  <si>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</si>
  <si>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</si>
  <si>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</si>
  <si>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</si>
  <si>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</si>
  <si>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</si>
  <si>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</si>
  <si>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</si>
  <si>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</si>
  <si>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</si>
  <si>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</si>
  <si>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</si>
  <si>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</si>
  <si>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</si>
  <si>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</si>
  <si>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</si>
  <si>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</si>
  <si>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</si>
  <si>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</si>
  <si>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</si>
  <si>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</si>
  <si>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</si>
  <si>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</si>
  <si>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</si>
  <si>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</si>
  <si>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</si>
  <si>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</si>
  <si>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</si>
  <si>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</si>
  <si>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</si>
  <si>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</si>
  <si>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</si>
  <si>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</si>
  <si>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</si>
  <si>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</si>
  <si>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</si>
  <si>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</si>
  <si>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</si>
  <si>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</si>
  <si>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</si>
  <si>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</si>
  <si>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</si>
  <si>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</si>
  <si>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</si>
  <si>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</si>
  <si>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</si>
  <si>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</si>
  <si>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</si>
  <si>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</si>
  <si>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</si>
  <si>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</si>
  <si>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</si>
  <si>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</si>
  <si>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</si>
  <si>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</si>
  <si>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</si>
  <si>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</si>
  <si>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</si>
  <si>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</si>
  <si>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</si>
  <si>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</si>
  <si>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</si>
  <si>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</si>
  <si>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</si>
  <si>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</si>
  <si>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</si>
  <si>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</si>
  <si>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</si>
  <si>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</si>
  <si>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</si>
  <si>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</si>
  <si>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</si>
  <si>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</si>
  <si>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</si>
  <si>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</si>
  <si>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</si>
  <si>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</si>
  <si>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</si>
  <si>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</si>
  <si>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注：1.本表反映部门本年度的总收支和年初、年末结转结余情况。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</si>
  <si>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</si>
  <si>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</si>
  <si>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</si>
  <si>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</si>
  <si>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</si>
  <si>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</si>
  <si>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</si>
  <si>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</si>
  <si>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</si>
  <si>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</si>
  <si>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</si>
  <si>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</si>
  <si>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</si>
  <si>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</si>
  <si>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</si>
  <si>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</si>
  <si>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</si>
  <si>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</si>
  <si>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</si>
  <si>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</si>
  <si>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</si>
  <si>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</si>
  <si>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</si>
  <si>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</si>
  <si>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</si>
  <si>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</si>
  <si>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</si>
  <si>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</si>
  <si>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</si>
  <si>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</si>
  <si>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</si>
  <si>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</si>
  <si>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</si>
  <si>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</si>
  <si>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</si>
  <si>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</si>
  <si>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</si>
  <si>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</si>
  <si>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</si>
  <si>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</si>
  <si>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</si>
  <si>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</si>
  <si>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</si>
  <si>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</si>
  <si>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</si>
  <si>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</si>
  <si>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</si>
  <si>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</si>
  <si>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</si>
  <si>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</si>
  <si>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</si>
  <si>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21208</t>
  </si>
  <si>
    <t>国有土地使用权出让收入安排的支出</t>
  </si>
  <si>
    <t>2120814</t>
  </si>
  <si>
    <t>农业生产发展支出</t>
  </si>
  <si>
    <t>2120816</t>
  </si>
  <si>
    <t>农业农村生态环境支出</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</si>
  <si>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</si>
  <si>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</si>
  <si>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</si>
  <si>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</si>
  <si>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</si>
  <si>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</si>
  <si>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</si>
  <si>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</si>
  <si>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</si>
  <si>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</si>
  <si>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</si>
  <si>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</si>
  <si>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</si>
  <si>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</si>
  <si>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2130111</t>
  </si>
  <si>
    <t>统计监测与信息服务</t>
  </si>
  <si>
    <t>2130119</t>
  </si>
  <si>
    <t>防灾救灾</t>
  </si>
  <si>
    <t>2130120</t>
  </si>
  <si>
    <t>稳定农民收入补贴</t>
  </si>
  <si>
    <t>2130122</t>
  </si>
  <si>
    <t>农业生产发展</t>
  </si>
  <si>
    <t>2130126</t>
  </si>
  <si>
    <t>农村社会事业</t>
  </si>
  <si>
    <t>2130135</t>
  </si>
  <si>
    <t>农业资源保护修复与利用</t>
  </si>
  <si>
    <t>2130153</t>
  </si>
  <si>
    <t>农田建设</t>
  </si>
  <si>
    <t>2130199</t>
  </si>
  <si>
    <t>其他农业农村支出</t>
  </si>
  <si>
    <t>21305</t>
  </si>
  <si>
    <t>巩固脱贫攻坚成果衔接乡村振兴</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</si>
  <si>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</si>
  <si>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</si>
  <si>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</si>
  <si>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</si>
  <si>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</si>
  <si>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</si>
  <si>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</si>
  <si>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</si>
  <si>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</si>
  <si>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</si>
  <si>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</si>
  <si>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</si>
  <si>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</si>
  <si>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</si>
  <si>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</si>
  <si>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</si>
  <si>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</si>
  <si>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</si>
  <si>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</si>
  <si>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</si>
  <si>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</si>
  <si>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</si>
  <si>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</si>
  <si>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</si>
  <si>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</si>
  <si>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</si>
  <si>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</si>
  <si>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</si>
  <si>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</si>
  <si>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</si>
  <si>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</si>
  <si>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</si>
  <si>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</si>
  <si>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</si>
  <si>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</si>
  <si>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</si>
  <si>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</si>
  <si>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</si>
  <si>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</si>
  <si>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</si>
  <si>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</si>
  <si>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</si>
  <si>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</si>
  <si>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</si>
  <si>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</si>
  <si>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</si>
  <si>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</si>
  <si>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</si>
  <si>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</si>
  <si>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</si>
  <si>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</si>
  <si>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</si>
  <si>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</si>
  <si>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</si>
  <si>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</si>
  <si>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20138</t>
  </si>
  <si>
    <t>市场监督管理事务</t>
  </si>
  <si>
    <t>2013816</t>
  </si>
  <si>
    <t>食品安全监管</t>
  </si>
  <si>
    <t>2080506</t>
  </si>
  <si>
    <t>机关事业单位职业年金缴费支出</t>
  </si>
  <si>
    <t>2130148</t>
  </si>
  <si>
    <t>渔业发展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</si>
  <si>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</si>
  <si>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</si>
  <si>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</si>
  <si>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</si>
  <si>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</si>
  <si>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</si>
  <si>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</si>
  <si>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</si>
  <si>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</si>
  <si>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</si>
  <si>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</si>
  <si>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</si>
  <si>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</si>
  <si>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</si>
  <si>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</si>
  <si>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</si>
  <si>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</si>
  <si>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</si>
  <si>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</si>
  <si>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</si>
  <si>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</si>
  <si>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</si>
  <si>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</si>
  <si>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</si>
  <si>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</si>
  <si>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</si>
  <si>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</si>
  <si>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</si>
  <si>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</si>
  <si>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</si>
  <si>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</si>
  <si>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</si>
  <si>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</si>
  <si>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</si>
  <si>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</si>
  <si>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</si>
  <si>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</si>
  <si>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</si>
  <si>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</si>
  <si>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</si>
  <si>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</si>
  <si>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</si>
  <si>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</si>
  <si>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</si>
  <si>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</si>
  <si>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</si>
  <si>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</si>
  <si>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</si>
  <si>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</si>
  <si>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</si>
  <si>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</si>
  <si>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</si>
  <si>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</si>
  <si>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</si>
  <si>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</si>
  <si>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</si>
  <si>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</si>
  <si>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</si>
  <si>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</si>
  <si>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</si>
  <si>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</si>
  <si>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</si>
  <si>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</si>
  <si>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</si>
  <si>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</si>
  <si>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</si>
  <si>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</si>
  <si>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</si>
  <si>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</si>
  <si>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</si>
  <si>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</si>
  <si>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</si>
  <si>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</si>
  <si>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</si>
  <si>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</si>
  <si>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</si>
  <si>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</si>
  <si>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</si>
  <si>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</si>
  <si>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</si>
  <si>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</si>
  <si>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</si>
  <si>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</si>
  <si>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</si>
  <si>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</si>
  <si>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</si>
  <si>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</si>
  <si>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</si>
  <si>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</si>
  <si>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</si>
  <si>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</si>
  <si>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</si>
  <si>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</si>
  <si>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</si>
  <si>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</si>
  <si>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</si>
  <si>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</si>
  <si>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</si>
  <si>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</si>
  <si>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</si>
  <si>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</si>
  <si>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</si>
  <si>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</si>
  <si>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</si>
  <si>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</si>
  <si>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</si>
  <si>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</si>
  <si>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</si>
  <si>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</si>
  <si>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</si>
  <si>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</si>
  <si>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</si>
  <si>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</si>
  <si>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</si>
  <si>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</si>
  <si>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</si>
  <si>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</si>
  <si>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</si>
  <si>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</si>
  <si>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</si>
  <si>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</si>
  <si>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</si>
  <si>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</si>
  <si>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</si>
  <si>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</si>
  <si>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</si>
  <si>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</si>
  <si>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</si>
  <si>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</si>
  <si>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</si>
  <si>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</si>
  <si>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</si>
  <si>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</si>
  <si>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</si>
  <si>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</si>
  <si>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</si>
  <si>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</si>
  <si>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</si>
  <si>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</si>
  <si>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</si>
  <si>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</si>
  <si>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</si>
  <si>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</si>
  <si>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</si>
  <si>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</si>
  <si>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</si>
  <si>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</si>
  <si>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</si>
  <si>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</si>
  <si>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</si>
  <si>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</si>
  <si>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</si>
  <si>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</si>
  <si>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</si>
  <si>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</si>
  <si>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</si>
  <si>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</si>
  <si>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</si>
  <si>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</si>
  <si>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</si>
  <si>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</si>
  <si>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</si>
  <si>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</si>
  <si>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</si>
  <si>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</si>
  <si>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</si>
  <si>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</si>
  <si>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</si>
  <si>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</si>
  <si>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</si>
  <si>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</si>
  <si>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</si>
  <si>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</si>
  <si>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</si>
  <si>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</si>
  <si>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</si>
  <si>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</si>
  <si>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</si>
  <si>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</si>
  <si>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</si>
  <si>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</si>
  <si>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</si>
  <si>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</si>
  <si>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</si>
  <si>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</si>
  <si>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</si>
  <si>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</si>
  <si>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</si>
  <si>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</si>
  <si>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</si>
  <si>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</si>
  <si>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</si>
  <si>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</si>
  <si>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</si>
  <si>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</si>
  <si>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</si>
  <si>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</si>
  <si>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</si>
  <si>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</si>
  <si>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</si>
  <si>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</si>
  <si>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</si>
  <si>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</si>
  <si>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</si>
  <si>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</si>
  <si>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</si>
  <si>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</si>
  <si>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</si>
  <si>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</si>
  <si>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</si>
  <si>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</si>
  <si>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</si>
  <si>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</si>
  <si>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</si>
  <si>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</si>
  <si>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</si>
  <si>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</si>
  <si>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</si>
  <si>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</si>
  <si>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</si>
  <si>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</si>
  <si>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</si>
  <si>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单位：元</t>
  </si>
  <si>
    <t>结转</t>
  </si>
  <si>
    <t>结余</t>
  </si>
  <si>
    <t>无</t>
  </si>
  <si>
    <t>注：本表反映部门本年度国有资本经营预算财政拨款的收支和年初、年末结转结余情况。</t>
  </si>
  <si>
    <t>说明：本部门无此公开事项。</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</si>
  <si>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</si>
  <si>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</si>
  <si>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</si>
  <si>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</si>
  <si>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</si>
  <si>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</si>
  <si>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</si>
  <si>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</si>
  <si>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</si>
  <si>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</si>
  <si>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</si>
  <si>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</si>
  <si>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</si>
  <si>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</si>
  <si>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</si>
  <si>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</si>
  <si>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</si>
  <si>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</si>
  <si>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</si>
  <si>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</si>
  <si>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</si>
  <si>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</si>
  <si>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</si>
  <si>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</si>
  <si>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</si>
  <si>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</si>
  <si>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</si>
  <si>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</si>
  <si>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</si>
  <si>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</si>
  <si>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</si>
  <si>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</si>
  <si>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</si>
  <si>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</si>
  <si>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</si>
  <si>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</si>
  <si>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</si>
  <si>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</si>
  <si>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</si>
  <si>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</si>
  <si>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</si>
  <si>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</si>
  <si>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</si>
  <si>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</si>
  <si>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</si>
  <si>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</si>
  <si>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</si>
  <si>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</si>
  <si>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</si>
  <si>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</si>
  <si>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</si>
  <si>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</si>
  <si>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</si>
  <si>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</si>
  <si>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</si>
  <si>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</si>
  <si>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</si>
  <si>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</si>
  <si>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</si>
  <si>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</si>
  <si>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</si>
  <si>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</si>
  <si>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</si>
  <si>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</si>
  <si>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农业农村局的主要职能是围绕着统筹研究和组织实施全县“三农”工作的发展战略、推动发展农村社会事业、农村基础设施和乡村治理、防疫检疫体系建设，组织、监督县内动植物防疫检疫等工作，负责种植业、畜牧业、渔业、农业机械化等农业各产业的监督管理，指导乡村特色产业、农产品加工业、休闲农业和农业龙头企业、乡镇企业发展，推动农业科技体制改革和农业科技创新体系建设。县农业农村局纳入2023年部门预算编制的单位有9个，其中：局机关属行政单位，下设8个二级预算事业单位，在职实有171人，退休60人，车辆编制7辆，实有车辆7辆。</t>
  </si>
  <si>
    <t>（二）部门绩效目标的设立情况</t>
  </si>
  <si>
    <t>根据2023年农业农村工作目标任务、部门职能等，确定的洱源县农业农村部门整体支出绩效目标。</t>
  </si>
  <si>
    <t>（三）部门整体收支情况</t>
  </si>
  <si>
    <t>洱源县农业农村局部门2023年度收入合计163285088.27元，支出合计163285088.27元。</t>
  </si>
  <si>
    <t>（四）部门预算管理制度建设情况</t>
  </si>
  <si>
    <t>为做好2023年度部门预算编制工作，进一步提高部门预算质量，为部门预算信息公开打好基础，我局积极采取措施，扎实做好预算编制工作，具体工作情况如下：
一是制定中期财政规划。以计划财务股牵头，组织各单位和各股室及时根据我局职能职责，依照州农业农村局行业发展规划和局机关各股室的发展计划，在科学预判局机关未来财政形势的基础上，合理确定资金收支规划和重大项目资金安排。
二是认真编制年度收支预算。各站所股室在中期财政规划的框架下，根据农业发展实际、年度工作重点和目标任务，认真编制项目支出预算。
三是精心组织，提高数据质量。为减轻预算集中编制的工作量，加快审核速度，提高工作效率，我们采取事前组织相关单位召开预算布置工作会，将共性问题在会议上统一布置解决，对个别问题进行讨论协商采取最优方案处理的工作方式。
四是提高预算编报严谨性。要求各股室及各事业单位严格执行现行的预算管理和财务管理各项制度，实事求是编列经费支出，不得随意扩大或缩小列支范围，确保真实、准确、完整反映经费支出情况。
五是加强部门预算公示工作。我局严格按要求开展预算信息公开工作，明确公开内容，规范公开程序，落实公开责任。</t>
  </si>
  <si>
    <t>（五）严控“三公经费”支出情况</t>
  </si>
  <si>
    <t>洱源县农业农村局2023年度一般公共预算财政拨款“三公”经费支出年初预算为214800.00元，支出决算为73619.72元，我部门严格按照“三公”经费预算数开支“三公”经费，严格执行公务接待、商务接待等相关管理规定，严格控制接待范围、陪同和随行人数，严格执行无公函不接待和同城不接待，对能够合并的公务接待统筹安排。同时，按规定、按标准收取公务出差个人缴纳的伙食费。严格执行公务用车管理规定，按框架协议采购公务 用车加油、维修及保险。</t>
  </si>
  <si>
    <t>二、绩效自评工作情况</t>
  </si>
  <si>
    <t>（一）绩效自评的目的</t>
  </si>
  <si>
    <t>围绕制定的绩效目标，对我部门整体支出进行自查、分析、研究，通过绩效自评，验证我局绩效目标设定是否明确、有针对性；绩效指标设置是否准确、合理、可量化评价；预算配置是否合理、预算执行是否高效、预算管理是否科学、部门履职是否到位；产出是否能达到预期效果。并从中发现问题，解决问题，从而达到提高政府管理效率、资金使用效益和公共服务水平的目的。</t>
  </si>
  <si>
    <t>（二）自评组织过程</t>
  </si>
  <si>
    <t>1.前期准备</t>
  </si>
  <si>
    <t>一是制定了《洱源县农业农村局预算绩效管理办法》，规范预算绩效管理。二是成立了由局长任组长，分管领导为副组长，涉及绩效管理工作的站所股室负责人为成员的绩效评价领导小组。并根据支出项目资金类别，明确了工作范围和职责。保证我局财政支出绩效自评工作高效有序进行。三是拟定评价计划。明确评价组织实施方式，确定评价目的、内容、任务、依据、评价时间及要求等方面的情况。</t>
  </si>
  <si>
    <t>2.组织实施</t>
  </si>
  <si>
    <t xml:space="preserve">根据《洱源县财政局关于印发洱源县县级预算绩效管理办法的通知》、《洱源县农业农村局预算绩效管理办法》等相关要求，明确了评价的对象、评价的依据、工作的组织实施方式、绩效评价的方法，制定了绩效评价指标体系，确定各项评价标准。保证我部门财政支出绩效自评工作高效有序进行。
</t>
  </si>
  <si>
    <t>三、评价情况分析及综合评价结论</t>
  </si>
  <si>
    <t>洱源县农业农村部门整体支出年度绩效目标设置科学，预算配置基本合理，预算执行高效，预算管理规范，部门履职到位，履职效益明显。自评报告分别从预算编制的科学性、预算管理的有效性以及部门履职效果、履职效益方面进行量化打分，自评得分90分以上，自评结果为“优”。</t>
  </si>
  <si>
    <t>四、存在的问题和整改情况</t>
  </si>
  <si>
    <t>（一）存在的问题
1.绩效评价组织体系和管理体系建设工作属于起始阶段，需加快建立健全组织体系和管理体系，绩效评价的工作水平有待进一步提高。
2.项目重申报，轻管理，存在项目落地难、资金拨付难、推进难等问题，项目建设的效果与资金拨付的时间不相匹配，资金拨付兑付率低，不利于绩效指标的完成。  
（二）整改情况
1.加强涉农资金绩效管理，提升资金使用效益。按照财政“控制为主，绩效引导”的管理模式，进一步建立涉农资金监督管理和绩效评价常态机制，建立使用效果与资金分配挂钩机制，实行罚后奖优，努力消除重申报轻效果、重分配轻管理的现象，以制度促管理，以管理提绩效。
2.加强项目管理责任落实，提高项目管理水平。根据项目建设要求，层层分解项目管理责任，建立责任追究，确保项目管理责任落实。创新专家组管理项目模式，加强项目立项可行性研究，项目跟踪管理。加快资金拨付进度，推进项目实施进程。</t>
  </si>
  <si>
    <t>五、绩效自评结果应用</t>
  </si>
  <si>
    <t>（一）完善预算管理。根据绩效评价结果，进一步健全规章制度，完善管理机制，增强支出责任，规范资金使用，强化监督检查，不断提高预算管理水平。进一步改进农业农村项目管理措施，完善管理办法，对绩效评价中发现的问题及时制定整改措施进行整改，为预算资金使用效益的提高提供基础保障。                                                                         （二）绩效评价结果公开。将本次绩效评价结果按照党委、政府及财政部门统一规定的程序和方式向社会公开，回应社会关切，接受社会监督。广泛收集绩效评价结果公开后的反馈信息，作为县农业农村部门加强和改善预算绩效管理的重要参考。</t>
  </si>
  <si>
    <t>六、主要经验及做法</t>
  </si>
  <si>
    <t>（一）加强领导，落实责任。我局高度重视局财政支出绩效评价工作，成立了由局长任组长，分管领导为副组长，涉及绩效管理工作的站所股室负责人为成员的效评价领导小组。并根据支出项目资金类别，分解绩效评价指标体系、抽样检查项目目标责任，明确了工作范围和职责。保证我局财政支出绩效自评工作高效有序进行。                                                                                                                                                                                                                                                      （二）加强预算编制，严格执行预算。按照《预算法》及其实施条例的相关规定，按政策规定及本部门的发展规划，科学、合理地编制年度预算，避免项目支出与基本支出划分不准或预算支出与实际执行出现较大偏差的情况。落实预算执行分析，及时了解预算执行差异，合理调整、纠正预算执行偏差。执行中确需调剂预算的，按规定程序报经批准。切实提高部门预算收支管理水平。                                                           （三）加强学习培训，提高部门管理水平。认真参加全州农业系统财务培训会议、洱源县部门预算编制、绩效编制业务培训会议等，规范部门预算收支核算，提高农业部门预算管理、绩效管理、核算管理水平。</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</si>
  <si>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</si>
  <si>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</si>
  <si>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</si>
  <si>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</si>
  <si>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</si>
  <si>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</si>
  <si>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</si>
  <si>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</si>
  <si>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</si>
  <si>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</si>
  <si>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</si>
  <si>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</si>
  <si>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</si>
  <si>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</si>
  <si>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</si>
  <si>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</si>
  <si>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</si>
  <si>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</si>
  <si>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</si>
  <si>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</si>
  <si>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</si>
  <si>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</si>
  <si>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</si>
  <si>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</si>
  <si>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</si>
  <si>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</si>
  <si>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</si>
  <si>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</si>
  <si>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</si>
  <si>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</si>
  <si>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</si>
  <si>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</si>
  <si>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</si>
  <si>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</si>
  <si>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春、秋防完成口蹄疫、禽流感、小反刍兽疫强制免疫</t>
  </si>
  <si>
    <t>≥</t>
  </si>
  <si>
    <t>35、87、8</t>
  </si>
  <si>
    <t>万头/羽/只</t>
  </si>
  <si>
    <t>53.67万头、106.2万羽、27.93万只</t>
  </si>
  <si>
    <t>种植业投保覆盖面积</t>
  </si>
  <si>
    <t>养殖业投保覆盖数量</t>
  </si>
  <si>
    <t>万头</t>
  </si>
  <si>
    <t>拖拉机驾驶证、行使证、登记证书及号牌等</t>
  </si>
  <si>
    <t>件</t>
  </si>
  <si>
    <t>质量指标</t>
  </si>
  <si>
    <t>应免家畜免疫密度</t>
  </si>
  <si>
    <t>＝</t>
  </si>
  <si>
    <t>%</t>
  </si>
  <si>
    <t>年度保费结案率</t>
  </si>
  <si>
    <t>时效指标</t>
  </si>
  <si>
    <t>完成各项指标时限</t>
  </si>
  <si>
    <t>年-月-日</t>
  </si>
  <si>
    <t>成本指标</t>
  </si>
  <si>
    <t>效益指标</t>
  </si>
  <si>
    <t>经济效益指标</t>
  </si>
  <si>
    <t>受灾农户经济损失获得赔偿比例</t>
  </si>
  <si>
    <t>社会效益指标</t>
  </si>
  <si>
    <t>减少人畜共患病传播，有效控制疫情和畜产品质量安全事件</t>
  </si>
  <si>
    <t>保障全县人民身体健康，维护社会稳定</t>
  </si>
  <si>
    <t>年</t>
  </si>
  <si>
    <t>完成</t>
  </si>
  <si>
    <t>重大动物疫情事件</t>
  </si>
  <si>
    <t>0件</t>
  </si>
  <si>
    <t>生态效益指标</t>
  </si>
  <si>
    <t>安全生产，农机安全事故发生次数</t>
  </si>
  <si>
    <t>次</t>
  </si>
  <si>
    <t>0次</t>
  </si>
  <si>
    <t>可持续影响指标</t>
  </si>
  <si>
    <t>确保全县畜牧业安全、稳定、健康、可持续发展</t>
  </si>
  <si>
    <t>促进畜牧业发展</t>
  </si>
  <si>
    <t>达标</t>
  </si>
  <si>
    <t>推进农业农村工作可持续发展</t>
  </si>
  <si>
    <t>可持续发展</t>
  </si>
  <si>
    <t>满意度指标</t>
  </si>
  <si>
    <t>服务对象满意度指标</t>
  </si>
  <si>
    <t>受益对象满意度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</si>
  <si>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</si>
  <si>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</si>
  <si>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</si>
  <si>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</si>
  <si>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</si>
  <si>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</si>
  <si>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项目名称</t>
  </si>
  <si>
    <t>洱源县动物疫病防控经费</t>
  </si>
  <si>
    <t>主管部门</t>
  </si>
  <si>
    <t>实施单位</t>
  </si>
  <si>
    <t>洱源县动物疫病预防控制中心</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</si>
  <si>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</si>
  <si>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</si>
  <si>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</si>
  <si>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</si>
  <si>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</si>
  <si>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</si>
  <si>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</si>
  <si>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</si>
  <si>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</si>
  <si>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</si>
  <si>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</si>
  <si>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在全县范围内扎实开展动物防疫，加强疫情监测，掌握疫情动态，
通过努力确保全县全年不发生区域性重大动物疫情。</t>
  </si>
  <si>
    <t>在全县范围内扎实开展动物防疫工作，及时对疫情进行全方位监测，准确掌握疫情动态，通过努力全县全年未发生区域性重大动物疫情。</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</si>
  <si>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</si>
  <si>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</si>
  <si>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经济效益
指标</t>
  </si>
  <si>
    <t>社会效益
指标</t>
  </si>
  <si>
    <t>生态效益
指标</t>
  </si>
  <si>
    <t>可持续影响
指标</t>
  </si>
  <si>
    <t xml:space="preserve">年 
</t>
  </si>
  <si>
    <t>服务对象满意度指标等</t>
  </si>
  <si>
    <t>服务对象满意度</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</si>
  <si>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</si>
  <si>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</si>
  <si>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</si>
  <si>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</si>
  <si>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</si>
  <si>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</si>
  <si>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</si>
  <si>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</si>
  <si>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</si>
  <si>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</si>
  <si>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</si>
  <si>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</si>
  <si>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</si>
  <si>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2022年洱源县家畜血防查治州级配套经费</t>
  </si>
  <si>
    <t>1.监测家畜20000头匹，预防性化疗家畜20000头匹；2.家畜预防性化疗覆盖率达到90%以上。</t>
  </si>
  <si>
    <t>1.监测家畜19470头匹，预防性化疗家畜21308万头匹；2.家畜预防性化疗覆盖率达到90%以上。</t>
  </si>
  <si>
    <t>完成家畜查病监测数</t>
  </si>
  <si>
    <t>头匹</t>
  </si>
  <si>
    <t>19470头匹</t>
  </si>
  <si>
    <t>家畜预防性化疗数</t>
  </si>
  <si>
    <t>21308头匹</t>
  </si>
  <si>
    <t>家畜检测出阳性率</t>
  </si>
  <si>
    <t>≤</t>
  </si>
  <si>
    <t>家畜预防性化疗覆盖率</t>
  </si>
  <si>
    <t>因血吸虫引起兽医公共卫生安全事故</t>
  </si>
  <si>
    <t>资金使用重大违规违纪问题</t>
  </si>
  <si>
    <t>受查治农户满意度</t>
  </si>
  <si>
    <t>85</t>
  </si>
  <si>
    <t>90%</t>
  </si>
  <si>
    <t>2022年省级农业发展专项资金（农产品加工、休闲农业及统计监测）</t>
  </si>
  <si>
    <t>培育农业产业化龙头企业1家，购置60位重型转盘式挤奶机1套，包括轨道、底盘、底座、0.55KW驱动电机。</t>
  </si>
  <si>
    <t>培育农业产业化龙头企业1家（云南新希望蝶泉牧业有限公司），购置60位重型转盘式挤奶机1套并已投入运行。</t>
  </si>
  <si>
    <t>培育农业产业化龙头企业数</t>
  </si>
  <si>
    <t>家</t>
  </si>
  <si>
    <t>1家</t>
  </si>
  <si>
    <t>农产品加工产值增长率</t>
  </si>
  <si>
    <t>≥8%</t>
  </si>
  <si>
    <t>资金使用违规违纪问题</t>
  </si>
  <si>
    <t>90</t>
  </si>
  <si>
    <t>2023年实际种粮农民一次性补贴</t>
  </si>
  <si>
    <t>为应对农资价格上涨对实际种粮农民增支影响，保障农民种粮收益，稳定种粮农民收入，发放实际种植粮食的生产者一次性补贴资金。</t>
  </si>
  <si>
    <t>完成补贴面积388608.102亩，兑付补贴资金1520000.00元，受益农户58637户。</t>
  </si>
  <si>
    <t>粮食作物播种面积</t>
  </si>
  <si>
    <t>万亩</t>
  </si>
  <si>
    <t>38.86万亩</t>
  </si>
  <si>
    <t>补贴发放到位时间</t>
  </si>
  <si>
    <t>5月30日前</t>
  </si>
  <si>
    <t>6月5日前全部完成</t>
  </si>
  <si>
    <t>受益农户满意度</t>
  </si>
  <si>
    <t>2023年中央耕地地力保护补贴资金</t>
  </si>
  <si>
    <t>贯彻落实党中央关于“严守耕地红线，采取‘长牙齿’的硬措施，落实最严格的耕地保护制度“，充分调动广大农民群众保护耕地、提升地力的积极性和主动性，确保耕地数量不减少、质量不降低，加强农业生态资源保护意识，切实提升粮食和重要农产品生产能力。</t>
  </si>
  <si>
    <t>完成补贴面积 338803.645 亩，兑付补贴资金 2639.00 万元，受益农户 59931 户。在全县9个乡镇43个村委会进行随机抽样调查212份，在是否愿意继续种植粮食方面，有212户回答愿意，占100%，农民积极性高。</t>
  </si>
  <si>
    <t>耕地补贴面积</t>
  </si>
  <si>
    <t>33.88万亩</t>
  </si>
  <si>
    <t>耕地质量</t>
  </si>
  <si>
    <t>逐步提升</t>
  </si>
  <si>
    <t>耕地地力保护补贴发放时限</t>
  </si>
  <si>
    <t>2021年耕地轮作制度试点项目资金</t>
  </si>
  <si>
    <t>实施耕地轮作面积5万亩。</t>
  </si>
  <si>
    <t>完成蚕豆轮作补助面积52769.31亩。兑付农户资金740万元，受益农户 23725户。</t>
  </si>
  <si>
    <t>耕地轮作制度试点实施面积</t>
  </si>
  <si>
    <t>5.28万亩</t>
  </si>
  <si>
    <t>80</t>
  </si>
  <si>
    <t>2022年耕地轮作制度试点项目资金</t>
  </si>
  <si>
    <t>实施豆科和油菜耕地轮作面积6万亩。其中豆科（蚕豆）轮作面积5万亩，油菜轮作面积1万亩。</t>
  </si>
  <si>
    <t>完成豆科和油菜耕地轮作补助面积54406.35亩，其中蚕豆轮作50000亩、油菜轮作4406.35亩。兑付资金8160952.5元，受益农户 28284户次。</t>
  </si>
  <si>
    <t>5.44万亩</t>
  </si>
  <si>
    <t>油菜任务没有完成，主要原因是油菜产值不高且较费工</t>
  </si>
  <si>
    <t>洱源县畜牧产品质量安全监管补助经费</t>
  </si>
  <si>
    <t>洱源县动物动物卫生监督所</t>
  </si>
  <si>
    <t>在全县范围内畜产品质量安全监管工作，保障本年度县境内不发生重大畜产品安全事件。</t>
  </si>
  <si>
    <t>畜产品质量安全监督管理工作</t>
  </si>
  <si>
    <t>=</t>
  </si>
  <si>
    <t>畜产品质量安全事件</t>
  </si>
  <si>
    <t>2022年省级农业生产发展专项资金</t>
  </si>
  <si>
    <t xml:space="preserve">完成畜牧业统计监测、生鲜乳、饲料抽检工作及绿色食品牌统计工作，建设益农信息示范社1个。
</t>
  </si>
  <si>
    <t>完成畜牧业统计监测、生鲜乳、饲料抽检工作及绿色食品牌统计工作，建设益农信息示范社1个。</t>
  </si>
  <si>
    <t>建设益农信息示范社</t>
  </si>
  <si>
    <t>个</t>
  </si>
  <si>
    <t>1个</t>
  </si>
  <si>
    <t>生鲜乳、饲料、兽药抽检任务完成率</t>
  </si>
  <si>
    <t>绿色食品牌影响力提升</t>
  </si>
  <si>
    <t>2023年农业专项经费</t>
  </si>
  <si>
    <t xml:space="preserve">完成2021年度动物防疫、绿色食品牌统计、奶牛和肉牛品种改良液氮运输、奶业振兴和畜牧业转型升级补助经费的兑付。
</t>
  </si>
  <si>
    <t>完成2021年度动物防疫、绿色食品牌统计、奶牛和肉牛品种改良液氮运输、奶业振兴和畜牧业转型升级补助经费的兑付。</t>
  </si>
  <si>
    <t>2021年农业专项经费兑现金额</t>
  </si>
  <si>
    <t>万元</t>
  </si>
  <si>
    <t>96.03万元</t>
  </si>
  <si>
    <t>2022年中央及省级农村厕所革命整村推进财政奖补专项资金</t>
  </si>
  <si>
    <t xml:space="preserve">完成16090座农村卫生户厕改造建设；完成65座自然村卫生公厕改造建设。
</t>
  </si>
  <si>
    <t>完成16090座农村卫生户厕改造建设；完成65座自然村卫生公厕改造建设。</t>
  </si>
  <si>
    <t>改造建设户厕数量</t>
  </si>
  <si>
    <t>座</t>
  </si>
  <si>
    <t>改造建设公厕数量</t>
  </si>
  <si>
    <t>改厕设施合格率</t>
  </si>
  <si>
    <t>≥95%</t>
  </si>
  <si>
    <t>奖补资金使用重大违纪违规问题</t>
  </si>
  <si>
    <t>项目区农民满意度</t>
  </si>
  <si>
    <t>洱源县2020年度果菜茶有机肥替代化肥试点续建项目资金</t>
  </si>
  <si>
    <t xml:space="preserve">实施果菜茶有机肥代替化肥试点0.5万亩。
</t>
  </si>
  <si>
    <t>果菜茶有机肥代替化肥试点</t>
  </si>
  <si>
    <t>0.5万亩</t>
  </si>
  <si>
    <t>2023年农机购置与应用补贴资金</t>
  </si>
  <si>
    <t xml:space="preserve">按照实施方案完成农机购置与应用补贴兑付。
</t>
  </si>
  <si>
    <t>按照实施方案完成农机购置与应用补贴兑付。</t>
  </si>
  <si>
    <t>农机购置与应用补贴机具数</t>
  </si>
  <si>
    <t>台/套</t>
  </si>
  <si>
    <t>服务对象对补助经费使用情况的满意度</t>
  </si>
  <si>
    <t>2022年农机购置与应用补贴资金</t>
  </si>
  <si>
    <t>总付农机购置与应用补贴资金</t>
  </si>
  <si>
    <t>11.77万元</t>
  </si>
  <si>
    <t>2020年度洱海流域农作物绿色生态种植项目商品有机肥补助资金</t>
  </si>
  <si>
    <t xml:space="preserve">在洱海流域推广以有机肥替代化肥、病虫害绿色防控为主的绿色生态种植模式，2020年洱源县实施17.68万亩。
</t>
  </si>
  <si>
    <t>在洱海流域推广以有机肥替代化肥、病虫害绿色防控为主的绿色生态种植模式，2020年洱源县实施17.68万亩。</t>
  </si>
  <si>
    <t>绿色生态种植</t>
  </si>
  <si>
    <t>17.68万亩</t>
  </si>
  <si>
    <t>洱源县长江经济带农业面源污染治理项目地方配套资金</t>
  </si>
  <si>
    <t xml:space="preserve">洱源县长江经济带农业面源污染治理项目由大理洱海生物肥业有限公司负责实施，项目建成后有效减少农业面源污染。
</t>
  </si>
  <si>
    <t>洱源县长江经济带农业面源污染治理项目由大理洱海生物肥业有限公司负责实施，项目建成后有效减少农业面源污染。</t>
  </si>
  <si>
    <t>有效减少农业面源污染</t>
  </si>
  <si>
    <t>减少</t>
  </si>
  <si>
    <t>洱源县2022年高标准农田建设项目中央基建投资专项资金</t>
  </si>
  <si>
    <t>新建高标准农田7万亩，通过项目建设，有效改善项目区农田基础设施条件，提升耕地质量，提高粮食综合生产能力。</t>
  </si>
  <si>
    <t>新建高标准农田</t>
  </si>
  <si>
    <t>工程竣工验收合格率</t>
  </si>
  <si>
    <t>粮食综合生产能力</t>
  </si>
  <si>
    <t>受益群众和机构满意程度</t>
  </si>
  <si>
    <t>洱源县2022年中央农田建设补助资金</t>
  </si>
  <si>
    <t>新建高标准农田2.87万亩，通过项目建设，有效改善项目区农田基础设施条件，提升耕地质量，提高粮食综合生产能力。其中，新增高效节水灌溉面积0.57万亩，提升农田灌溉排水和节水能力。</t>
  </si>
  <si>
    <t>新增高效节水灌溉面积</t>
  </si>
  <si>
    <t>2020年度脱贫攻坚高标准农田建设项目经费</t>
  </si>
  <si>
    <t>新建高标准农田0.91万亩，通过项目建设，有效改善项目区农田基础设施条件，提升耕地质量，提高粮食综合生产能力。</t>
  </si>
  <si>
    <t>2022年中央动物防疫等补助资金</t>
  </si>
  <si>
    <t xml:space="preserve">开展强制免疫、强制扑杀和养殖环节病死猪无害化处理。
</t>
  </si>
  <si>
    <t>开展强制免疫、强制扑杀和养殖环节病死猪无害化处理。</t>
  </si>
  <si>
    <t>强制免疫病种应免畜禽的免疫密度</t>
  </si>
  <si>
    <t>养殖环节病死猪无害化处理补助经费发放率</t>
  </si>
  <si>
    <t>免疫质量和免疫效果</t>
  </si>
  <si>
    <t>口蹄疫、高致病性禽流感、布病等优先防治病种防治工作</t>
  </si>
  <si>
    <t>疫情保持平稳</t>
  </si>
  <si>
    <t>补助对象对项目实施满意度指标</t>
  </si>
  <si>
    <t>2021年洱海流域有机废弃物资源化利用补助资金</t>
  </si>
  <si>
    <t xml:space="preserve">对洱海流域畜禽粪污、农作物秸秆等资源化利用的收集、前处理、运输环节给予每吨80元补助，其中州级承担40元、洱源县承担40元”，有效提升洱海源头入湖水质。
</t>
  </si>
  <si>
    <t>对洱海流域畜禽粪污、农作物秸秆等资源化利用的收集、前处理、运输环节给予每吨80元补助，其中州级承担40元、洱源县承担40元”，有效提升洱海源头入湖水质。</t>
  </si>
  <si>
    <t>收集处理畜禽粪便</t>
  </si>
  <si>
    <t>万吨</t>
  </si>
  <si>
    <t>洱海源头入湖水质得到有效提升</t>
  </si>
  <si>
    <t>有效提升</t>
  </si>
  <si>
    <t>2021年奶业振兴和畜禽健康养殖补助资金</t>
  </si>
  <si>
    <t xml:space="preserve">支持5个奶牛家庭牧场和奶农合作社升级改造。
</t>
  </si>
  <si>
    <t>支持5个奶牛家庭牧场和奶农合作社升级改造。</t>
  </si>
  <si>
    <t>奶牛规模养殖场升级改造数</t>
  </si>
  <si>
    <t>户</t>
  </si>
  <si>
    <t>5户</t>
  </si>
  <si>
    <t>受益养殖场满意度指标</t>
  </si>
  <si>
    <t>2022年中央财政农业保险费补贴专项资金</t>
  </si>
  <si>
    <t>种植业投保面积达到18万亩，其中：水稻、玉米、小麦3大主粮作物保险覆盖率达到70%。养殖业投保数量4万头以上；农户满意度85%以上。</t>
  </si>
  <si>
    <t>种植业投保面积</t>
  </si>
  <si>
    <t>17.89万亩</t>
  </si>
  <si>
    <t>养殖业投保数</t>
  </si>
  <si>
    <t>3.96万头</t>
  </si>
  <si>
    <t>农业保险综合费用率</t>
  </si>
  <si>
    <t>≤20%</t>
  </si>
  <si>
    <t>经办机构县级分支机构覆盖率</t>
  </si>
  <si>
    <t>参保农户满意度</t>
  </si>
  <si>
    <t>2019年脱贫攻坚1000亿斤粮食生产能力规划田间工程项目资金</t>
  </si>
  <si>
    <t>建设高稳产农田1万亩（田间排灌沟渠16条、田间机耕路16条、配套建筑物），提高粮食综合生产能力。</t>
  </si>
  <si>
    <t>建设高稳产农田</t>
  </si>
  <si>
    <t>2023年洱海流域烤烟生态种植商品有机肥和绿色防控补助资金</t>
  </si>
  <si>
    <t>在州内采购73万担优质烟叶。稳定核心烟区，全力保障高端卷烟品牌发展优质原料需求。</t>
  </si>
  <si>
    <t>优质烟叶采购数量</t>
  </si>
  <si>
    <t>万担</t>
  </si>
  <si>
    <t>每担烟叶补助标准</t>
  </si>
  <si>
    <t>元</t>
  </si>
  <si>
    <t>192元</t>
  </si>
  <si>
    <t>政府增收</t>
  </si>
  <si>
    <t>100</t>
  </si>
  <si>
    <t>2022年草原生态保护补助资金</t>
  </si>
  <si>
    <t>完成草原禁牧补助和草畜平衡奖励资金的发放。</t>
  </si>
  <si>
    <t>草原禁牧</t>
  </si>
  <si>
    <t>22.51万亩</t>
  </si>
  <si>
    <t>草畜平衡奖励</t>
  </si>
  <si>
    <t>145.37万亩</t>
  </si>
  <si>
    <t>2022年12月31日前</t>
  </si>
  <si>
    <t>2023年全国”土特产“集中推介活动等补助资金</t>
  </si>
  <si>
    <t>开展全国“土特产”集中推介活动。</t>
  </si>
  <si>
    <t>全国“土特产”集中推介活动</t>
  </si>
  <si>
    <t>正常开展</t>
  </si>
  <si>
    <t>非税收入成本性支出经费</t>
  </si>
  <si>
    <t>保障机构正常运转。</t>
  </si>
  <si>
    <t>机构正常运转</t>
  </si>
  <si>
    <t>正常运转</t>
  </si>
  <si>
    <t>洱源县农业技术推广中心</t>
  </si>
  <si>
    <t>推广水稻绿色高质高效创建示范、有机肥替代化肥等7100亩。</t>
  </si>
  <si>
    <t>完成水稻绿色高质高效创建示范600亩、有机肥替代化肥种植示范6000亩、测土配方施肥示范500亩</t>
  </si>
  <si>
    <r>
      <rPr>
        <sz val="10"/>
        <rFont val="宋体"/>
        <charset val="134"/>
        <scheme val="minor"/>
      </rPr>
      <t>分值(</t>
    </r>
    <r>
      <rPr>
        <b/>
        <sz val="10"/>
        <rFont val="宋体"/>
        <charset val="134"/>
      </rPr>
      <t>90分</t>
    </r>
    <r>
      <rPr>
        <sz val="10"/>
        <rFont val="宋体"/>
        <charset val="134"/>
      </rPr>
      <t>)</t>
    </r>
  </si>
  <si>
    <t>复合微生物肥补助</t>
  </si>
  <si>
    <t>亩</t>
  </si>
  <si>
    <t>打造出特色鲜明的示范区</t>
  </si>
  <si>
    <t>提升</t>
  </si>
  <si>
    <t>群众满意率</t>
  </si>
  <si>
    <t>95</t>
  </si>
  <si>
    <t>2022年中央农业资源及生态保护补助资金</t>
  </si>
  <si>
    <t>“三新”集成示范推广面积17500亩。</t>
  </si>
  <si>
    <t>完成“三新”集成示范推广面积19250亩。</t>
  </si>
  <si>
    <t>2023年省级农业生产发展专项资金</t>
  </si>
  <si>
    <t>推广稻谷绿色高质高效创建示范、有机肥替代化肥等7600亩。</t>
  </si>
  <si>
    <t>完成8442.5亩，其中稻谷绿色高质高效创建示范742.5亩、有机肥替代化肥示范7700亩。</t>
  </si>
  <si>
    <t>复合微生物肥料补助</t>
  </si>
  <si>
    <t>2023年省级农业发展专项项目（农民合作社与农经统计）</t>
  </si>
  <si>
    <t>洱源县农村合作经济经营管理站</t>
  </si>
  <si>
    <t>完成2023年省级农业发展专项项目（农民合作社与农经统计工作）</t>
  </si>
  <si>
    <t>农民合作社与农经统计工作</t>
  </si>
  <si>
    <t>统计工作完成进度</t>
  </si>
  <si>
    <t>达成年度指标</t>
  </si>
  <si>
    <t>统计工作经费</t>
  </si>
  <si>
    <t>因财政困难，未支付部分资金</t>
  </si>
  <si>
    <t>提供农村经济统计信息</t>
  </si>
  <si>
    <t>对统计工作促进</t>
  </si>
  <si>
    <t>90%以上</t>
  </si>
  <si>
    <t>2023年农业专项经费项目（新型职业农民培育）</t>
  </si>
  <si>
    <t>完成新型职业农民培育工作</t>
  </si>
  <si>
    <t>培训新型职业农民数</t>
  </si>
  <si>
    <t>人</t>
  </si>
  <si>
    <t>培训工作完成进度</t>
  </si>
  <si>
    <t>培育经费</t>
  </si>
  <si>
    <t>引领新型职业农民增强知识结构</t>
  </si>
  <si>
    <t>促进新型职业农民职业发展</t>
  </si>
  <si>
    <t>2022年中央农业生产发展资金项目（第二批）（新型主体培育）</t>
  </si>
  <si>
    <t>完成新型主体培育（合作社和家庭农场）工作</t>
  </si>
  <si>
    <t>完成合作社和家庭农场补助数</t>
  </si>
  <si>
    <t>合作社和家庭农场培育提升程度</t>
  </si>
  <si>
    <t>合作社和家庭农场得到培育</t>
  </si>
  <si>
    <t>促进新型主体经营有序开展</t>
  </si>
  <si>
    <t>2022年省级农业发展专项资金项目（农民合作社与农经统计）</t>
  </si>
  <si>
    <t>完成农民合作社与农经统计工作</t>
  </si>
  <si>
    <t>完成统计数</t>
  </si>
  <si>
    <t>期</t>
  </si>
  <si>
    <t>加强农民合作社与农经统计管理</t>
  </si>
  <si>
    <t>促进统计工作有序开展</t>
  </si>
  <si>
    <t>2023年农业专项经费项目（全县村（社区）干部任期和离任经济责任审计）</t>
  </si>
  <si>
    <t>完成全县村（社区）干部任期和离任经济责任审计工作</t>
  </si>
  <si>
    <t>完成村（居）委会数</t>
  </si>
  <si>
    <t>审计工作完成进度</t>
  </si>
  <si>
    <t>审计项目经费</t>
  </si>
  <si>
    <t>加强村级集体经济管理</t>
  </si>
  <si>
    <t>促进村级集体经济管理工作有序开展</t>
  </si>
  <si>
    <t>梅子全产业链发展工作经费</t>
  </si>
  <si>
    <t>洱源县园艺工作站</t>
  </si>
  <si>
    <t>保障洱源县梅子全产业链发展工作领导小组办公室及发展服务中心开办经费</t>
  </si>
  <si>
    <t>商品和服务支出
保障人数</t>
  </si>
  <si>
    <t>12人</t>
  </si>
  <si>
    <t>部门运转</t>
  </si>
  <si>
    <t>单位人员满意度</t>
  </si>
  <si>
    <t>&gt;=</t>
  </si>
  <si>
    <t>98%</t>
  </si>
  <si>
    <t>农产品质量安全项目专项经费</t>
  </si>
  <si>
    <t>洱源县农业环境保护监测站</t>
  </si>
  <si>
    <t>完成新增“三品一标”认证，例行监测样品83批次工作。完成农产品质量安全例行监测抽样、监督抽查、省、州例行监测取样及1.5批次/千人蔬菜基地取样工作。</t>
  </si>
  <si>
    <t>完成新增“三品一标”认证、例行监测样品83批次,省、州例行监测蔬菜基地取样工作。</t>
  </si>
  <si>
    <t>批次</t>
  </si>
  <si>
    <t>农产品质量安全重大事故发生情况</t>
  </si>
  <si>
    <t>城乡居民食品安全满意度</t>
  </si>
  <si>
    <t>75</t>
  </si>
  <si>
    <t>2022年洱海流域种植业结构调整示范建设项目</t>
  </si>
  <si>
    <t>洱源县种子管理工作站</t>
  </si>
  <si>
    <t>在流域调整示范生态保育型和环境友好作物：水稻面积2686.1亩、玉米面积4297.5亩、马铃薯2953.4亩、魔芋807亩、大豆323亩、鲜食玉米83亩。</t>
  </si>
  <si>
    <t>水溶肥补助</t>
  </si>
  <si>
    <t>吨</t>
  </si>
  <si>
    <t>项目验收合格</t>
  </si>
  <si>
    <t>化肥，农药减量示范面积</t>
  </si>
  <si>
    <t>流域5镇乡生态保育型和环境友好型作物健康持续发展</t>
  </si>
  <si>
    <t>受益对象满意度指标</t>
  </si>
  <si>
    <t>2022年省级农业发展专项资金经费</t>
  </si>
  <si>
    <t>洱源县水产技术推广站</t>
  </si>
  <si>
    <t>按时完成水产养殖种质资源普查工作，完成外来水生生物各族入寝物种普查工作</t>
  </si>
  <si>
    <t>完成水产养殖种质资源普查工作</t>
  </si>
  <si>
    <t>按水产养殖种质标准</t>
  </si>
  <si>
    <t>按时完成</t>
  </si>
  <si>
    <t>保护水源</t>
  </si>
  <si>
    <t>对渔业经济发展的促进作用</t>
  </si>
  <si>
    <t>完成外来水生生物各族入寝物种普查工作</t>
  </si>
  <si>
    <t>＞</t>
  </si>
  <si>
    <t>保护水生生物物种、保护水源</t>
  </si>
  <si>
    <t>智能虫情监测点及肥料农药包装废弃物回收处置示范项目资金</t>
  </si>
  <si>
    <t>洱源县植保植检站</t>
  </si>
  <si>
    <t>建设智能虫情监测点一个，建设29个肥料农药包装废弃物回收点。</t>
  </si>
  <si>
    <t>智能虫情监测点</t>
  </si>
  <si>
    <t>肥料农药包装废弃物回收点</t>
  </si>
  <si>
    <t>实现虫情预报准确率</t>
  </si>
  <si>
    <t>项目推广总体满意度</t>
  </si>
  <si>
    <t>洱源县2023年九湖流域病虫害绿色防控示范</t>
  </si>
  <si>
    <t>建立示范区4个，安装太阳能杀虫灯238台，防控面积9520亩.</t>
  </si>
  <si>
    <t>共建立示范区8个，安装太阳能杀虫灯240台，防控面积9600亩。</t>
  </si>
  <si>
    <t>安装太阳能杀虫灯</t>
  </si>
  <si>
    <t>台</t>
  </si>
  <si>
    <t>计划物资采购单价低于实际采购单价，所以采购数量增多</t>
  </si>
  <si>
    <t>绿色防控示范面积</t>
  </si>
  <si>
    <t>洱源县2023年玉米、水稻病虫鼠害统防统治示范</t>
  </si>
  <si>
    <t>在水稻上实施防治稻瘟病、稻曲病专业化统防统治示范面积1.34万亩，玉米、水稻上实施农田鼠害防治示范药补助面积5万亩。</t>
  </si>
  <si>
    <t>在水稻拔节期、抽穗开花期利用植保无人机，使用2%春雷霉素等生物农药，实施专业化统防统治，共计防控24481.4亩次；玉米、水稻等农作物种植区共发放0.5%溴敌隆母液1000kg用于农区灭鼠，实际防控面积60000亩。</t>
  </si>
  <si>
    <t>63400</t>
  </si>
  <si>
    <t>水稻病虫鼠害示范区</t>
  </si>
  <si>
    <t>2022年省级农业发展杀虫灯诱杀害虫示范项目专项资金</t>
  </si>
  <si>
    <t>在洱海流域水稻种植区、玉米种植区及果蔬种植区建立杀虫灯诱杀害虫示范区5个，防控面积14000亩。示范区农药减量预计5%以上。</t>
  </si>
  <si>
    <t>共建立示范区5个，共安装太阳能杀虫灯357台，防控面积17850亩，示范区农药减量20%.</t>
  </si>
  <si>
    <t>杀虫灯诱杀害虫示范区</t>
  </si>
  <si>
    <t>示范区农药减量</t>
  </si>
  <si>
    <t>农机无偿服务项目业务成本经费</t>
  </si>
  <si>
    <t>洱源县农业机械管理站</t>
  </si>
  <si>
    <t>目标1：完成全县农机拖拉机安全管理，驾驶员安全生产培训，农机购置补贴，新型农机具推广等工作。
目标2：免费办理拖拉机驾驶证，行驶证，号牌。                                                                                                                   目标3：偏远不便年检农业机械，免费上门检审。</t>
  </si>
  <si>
    <t>目标1完成情况：完成农机安全年度目标，全年零事故上报；完成农机购机补贴任务等工作。
 目标2完成情况：拖拉机驾驶证，行驶证，登记证书，号牌全部免费办理
 目标3完成情况：对于偏远交通不便地区免费送检上门。</t>
  </si>
  <si>
    <t>指标1：拖拉机驾驶证、行驶证、号牌等业务数量</t>
  </si>
  <si>
    <t>指标1：按财政部和国家发改委行政事业性免征范围的通知财税【2016】42号，免费办理拖拉机驾驶证，行驶证，登记证书，号牌工本费</t>
  </si>
  <si>
    <t>指标1：及时办理，及时发放</t>
  </si>
  <si>
    <t>天</t>
  </si>
  <si>
    <t>指标1：预算成本资金</t>
  </si>
  <si>
    <t>指标1：安全生产，农机安全事故次数</t>
  </si>
  <si>
    <t xml:space="preserve"> 指标1：增加农户收入</t>
  </si>
  <si>
    <t>明显增加</t>
  </si>
  <si>
    <t>农户对服务满意度</t>
  </si>
  <si>
    <t>农机化发展与购置补贴工作经费</t>
  </si>
  <si>
    <t>1.组织开展农机化相关政策宣贯培训120人；2.主要粮食作物减损监测点建设2个；3.推广应用先进适用农机具和技术1个；4.农产品质量与农机安全检查和抽查12次；5.完成农机购置补贴418万</t>
  </si>
  <si>
    <t>1.组织开展农机化相关政策宣贯培训240人；2.主要粮食作物减损监测点建设2个；3.推广应用先进适用农机具和技术1个；4.农产品质量与农机安全检查和抽查12次；5.完成农机购置补贴445.24万</t>
  </si>
  <si>
    <t>新增农机化作业面积</t>
  </si>
  <si>
    <t>培育扶持农机合作社（个）</t>
  </si>
  <si>
    <t>主要粮食作物机收减损监测点建设数</t>
  </si>
  <si>
    <t>农机产品质量与农机安全检查和抽查数（个、次）</t>
  </si>
  <si>
    <t>农机购置与应用补贴限时办结率</t>
  </si>
  <si>
    <t>补贴资金结算周期长</t>
  </si>
  <si>
    <t>非税收入成本性支出专用经费</t>
  </si>
  <si>
    <t>做好本单位人员、公用经费保障，保障单位出租资产正常使用，支持部门正常履职。</t>
  </si>
  <si>
    <t xml:space="preserve">本单位人员、公用经费保障正常，单位出租资产使用正常，单位履职正常。
</t>
  </si>
  <si>
    <t>上缴非税收入金额</t>
  </si>
  <si>
    <t>培训拖拉机驾驶员</t>
  </si>
  <si>
    <t>单位正常运转</t>
  </si>
  <si>
    <t>运转正常</t>
  </si>
  <si>
    <t>培训人员服务满意度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</si>
</sst>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
    <numFmt numFmtId="180" formatCode="0.00_ ;[Red]\-0.00\ "/>
    <numFmt numFmtId="181" formatCode="0.000000%"/>
  </numFmts>
  <fonts count="61">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0"/>
      <name val="Arial"/>
      <charset val="0"/>
    </font>
    <font>
      <sz val="11"/>
      <color rgb="FF000000"/>
      <name val="宋体"/>
      <charset val="134"/>
    </font>
    <font>
      <sz val="11"/>
      <name val="宋体"/>
      <charset val="134"/>
    </font>
    <font>
      <sz val="12"/>
      <name val="宋体"/>
      <charset val="134"/>
    </font>
    <font>
      <sz val="10"/>
      <color indexed="8"/>
      <name val="宋体"/>
      <charset val="134"/>
      <scheme val="major"/>
    </font>
    <font>
      <sz val="10"/>
      <name val="宋体"/>
      <charset val="134"/>
      <scheme val="major"/>
    </font>
    <font>
      <sz val="10"/>
      <color indexed="8"/>
      <name val="宋体"/>
      <charset val="134"/>
    </font>
    <font>
      <b/>
      <sz val="18"/>
      <name val="宋体"/>
      <charset val="134"/>
    </font>
    <font>
      <b/>
      <sz val="12"/>
      <color rgb="FF000000"/>
      <name val="宋体"/>
      <charset val="134"/>
    </font>
    <font>
      <b/>
      <sz val="11"/>
      <color rgb="FF000000"/>
      <name val="宋体"/>
      <charset val="134"/>
    </font>
    <font>
      <b/>
      <sz val="11"/>
      <color theme="1"/>
      <name val="宋体"/>
      <charset val="134"/>
    </font>
    <font>
      <sz val="11"/>
      <color theme="1"/>
      <name val="宋体"/>
      <charset val="134"/>
    </font>
    <font>
      <sz val="10"/>
      <color rgb="FF000000"/>
      <name val="宋体"/>
      <charset val="134"/>
    </font>
    <font>
      <sz val="12"/>
      <color rgb="FF000000"/>
      <name val="宋体"/>
      <charset val="134"/>
    </font>
    <font>
      <sz val="10"/>
      <color rgb="FF000000"/>
      <name val="黑体"/>
      <charset val="134"/>
    </font>
    <font>
      <sz val="10"/>
      <name val="Calibri"/>
      <charset val="134"/>
    </font>
    <font>
      <b/>
      <sz val="18"/>
      <color indexed="8"/>
      <name val="宋体"/>
      <charset val="134"/>
    </font>
    <font>
      <b/>
      <sz val="10"/>
      <color indexed="8"/>
      <name val="宋体"/>
      <charset val="134"/>
    </font>
    <font>
      <sz val="10"/>
      <color rgb="FFFF0000"/>
      <name val="宋体"/>
      <charset val="134"/>
      <scheme val="minor"/>
    </font>
    <font>
      <sz val="22"/>
      <color indexed="8"/>
      <name val="宋体"/>
      <charset val="134"/>
    </font>
    <font>
      <sz val="10"/>
      <color indexed="8"/>
      <name val="Arial"/>
      <charset val="134"/>
    </font>
    <font>
      <sz val="11"/>
      <color rgb="FFFF0000"/>
      <name val="宋体"/>
      <charset val="134"/>
      <scheme val="minor"/>
    </font>
    <font>
      <b/>
      <sz val="20"/>
      <name val="宋体"/>
      <charset val="134"/>
    </font>
    <font>
      <sz val="9"/>
      <name val="宋体"/>
      <charset val="134"/>
    </font>
    <font>
      <sz val="12"/>
      <name val="Arial"/>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s>
  <fills count="39">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rgb="FFD4D4D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8" borderId="23"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4" applyNumberFormat="0" applyFill="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8" fillId="0" borderId="0" applyNumberFormat="0" applyFill="0" applyBorder="0" applyAlignment="0" applyProtection="0">
      <alignment vertical="center"/>
    </xf>
    <xf numFmtId="0" fontId="49" fillId="9" borderId="26" applyNumberFormat="0" applyAlignment="0" applyProtection="0">
      <alignment vertical="center"/>
    </xf>
    <xf numFmtId="0" fontId="50" fillId="10" borderId="27" applyNumberFormat="0" applyAlignment="0" applyProtection="0">
      <alignment vertical="center"/>
    </xf>
    <xf numFmtId="0" fontId="51" fillId="10" borderId="26" applyNumberFormat="0" applyAlignment="0" applyProtection="0">
      <alignment vertical="center"/>
    </xf>
    <xf numFmtId="0" fontId="52" fillId="11" borderId="28" applyNumberFormat="0" applyAlignment="0" applyProtection="0">
      <alignment vertical="center"/>
    </xf>
    <xf numFmtId="0" fontId="53" fillId="0" borderId="29" applyNumberFormat="0" applyFill="0" applyAlignment="0" applyProtection="0">
      <alignment vertical="center"/>
    </xf>
    <xf numFmtId="0" fontId="54" fillId="0" borderId="30" applyNumberFormat="0" applyFill="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9" fillId="36" borderId="0" applyNumberFormat="0" applyBorder="0" applyAlignment="0" applyProtection="0">
      <alignment vertical="center"/>
    </xf>
    <xf numFmtId="0" fontId="59" fillId="37" borderId="0" applyNumberFormat="0" applyBorder="0" applyAlignment="0" applyProtection="0">
      <alignment vertical="center"/>
    </xf>
    <xf numFmtId="0" fontId="58" fillId="38" borderId="0" applyNumberFormat="0" applyBorder="0" applyAlignment="0" applyProtection="0">
      <alignment vertical="center"/>
    </xf>
    <xf numFmtId="0" fontId="36" fillId="0" borderId="0">
      <alignment vertical="top"/>
      <protection locked="0"/>
    </xf>
    <xf numFmtId="0" fontId="1" fillId="0" borderId="0"/>
    <xf numFmtId="0" fontId="16" fillId="0" borderId="0"/>
    <xf numFmtId="0" fontId="1" fillId="0" borderId="0">
      <alignment vertical="center"/>
    </xf>
  </cellStyleXfs>
  <cellXfs count="35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0" applyFont="1" applyFill="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vertical="center" wrapText="1"/>
    </xf>
    <xf numFmtId="176" fontId="6" fillId="3" borderId="1" xfId="50" applyNumberFormat="1" applyFont="1" applyFill="1" applyBorder="1" applyAlignment="1">
      <alignment horizontal="right" vertical="center" shrinkToFit="1"/>
    </xf>
    <xf numFmtId="0" fontId="6" fillId="0" borderId="1" xfId="50" applyFont="1" applyFill="1" applyBorder="1" applyAlignment="1">
      <alignment horizontal="center" vertical="center" wrapText="1"/>
    </xf>
    <xf numFmtId="10" fontId="6" fillId="3"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shrinkToFit="1"/>
    </xf>
    <xf numFmtId="10" fontId="5" fillId="3"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7" fontId="5" fillId="0" borderId="1" xfId="50" applyNumberFormat="1" applyFont="1" applyFill="1" applyBorder="1" applyAlignment="1">
      <alignment horizontal="left" vertical="top" wrapText="1"/>
    </xf>
    <xf numFmtId="0" fontId="5" fillId="4" borderId="2" xfId="50" applyFont="1" applyFill="1" applyBorder="1" applyAlignment="1">
      <alignment horizontal="center" vertical="center" wrapText="1"/>
    </xf>
    <xf numFmtId="0" fontId="5" fillId="4" borderId="3" xfId="50" applyFont="1" applyFill="1" applyBorder="1" applyAlignment="1">
      <alignment horizontal="center" vertical="center" wrapText="1"/>
    </xf>
    <xf numFmtId="0" fontId="5" fillId="4" borderId="4" xfId="50" applyFont="1" applyFill="1" applyBorder="1" applyAlignment="1">
      <alignment horizontal="center" vertical="center" wrapText="1"/>
    </xf>
    <xf numFmtId="0" fontId="5" fillId="4"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4" borderId="1" xfId="50" applyFont="1" applyFill="1" applyBorder="1" applyAlignment="1">
      <alignment horizontal="center" vertical="center" wrapText="1"/>
    </xf>
    <xf numFmtId="0" fontId="5" fillId="4"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xf>
    <xf numFmtId="178" fontId="5" fillId="4"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0" fontId="4" fillId="0" borderId="5" xfId="50" applyFont="1" applyBorder="1" applyAlignment="1">
      <alignment horizontal="center" vertical="center" wrapText="1"/>
    </xf>
    <xf numFmtId="49" fontId="5" fillId="0" borderId="1" xfId="50" applyNumberFormat="1" applyFont="1" applyFill="1" applyBorder="1" applyAlignment="1">
      <alignment horizontal="left" vertical="center" wrapText="1"/>
    </xf>
    <xf numFmtId="178"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2" xfId="50" applyFont="1" applyBorder="1" applyAlignment="1">
      <alignment horizontal="center" wrapText="1"/>
    </xf>
    <xf numFmtId="0" fontId="4" fillId="0" borderId="3" xfId="50" applyFont="1" applyBorder="1" applyAlignment="1">
      <alignment horizontal="center" wrapText="1"/>
    </xf>
    <xf numFmtId="0" fontId="7" fillId="0" borderId="1" xfId="50" applyFont="1" applyBorder="1" applyAlignment="1">
      <alignment horizontal="center" vertical="center" wrapText="1"/>
    </xf>
    <xf numFmtId="0" fontId="6" fillId="0" borderId="0" xfId="50" applyFont="1" applyAlignment="1">
      <alignment horizontal="left" vertical="center" wrapText="1"/>
    </xf>
    <xf numFmtId="0" fontId="5" fillId="0" borderId="0" xfId="50" applyFont="1" applyAlignment="1">
      <alignment horizontal="center" vertical="center" wrapText="1"/>
    </xf>
    <xf numFmtId="0" fontId="5" fillId="0" borderId="0" xfId="50" applyFont="1" applyAlignment="1">
      <alignment horizontal="left" vertical="center" wrapText="1"/>
    </xf>
    <xf numFmtId="0" fontId="8" fillId="0" borderId="0" xfId="50" applyFont="1" applyFill="1" applyAlignment="1">
      <alignment horizontal="left" vertical="center" wrapText="1"/>
    </xf>
    <xf numFmtId="0" fontId="9" fillId="0" borderId="0" xfId="0" applyFont="1" applyFill="1" applyBorder="1" applyAlignment="1">
      <alignment horizontal="right" vertical="center"/>
    </xf>
    <xf numFmtId="179" fontId="1" fillId="0" borderId="0" xfId="50" applyNumberFormat="1" applyFont="1" applyAlignment="1">
      <alignment wrapText="1"/>
    </xf>
    <xf numFmtId="49" fontId="5" fillId="0" borderId="1" xfId="50" applyNumberFormat="1" applyFont="1" applyFill="1" applyBorder="1" applyAlignment="1">
      <alignment horizontal="left" vertical="top" wrapText="1"/>
    </xf>
    <xf numFmtId="0" fontId="4" fillId="0" borderId="4" xfId="50" applyFont="1" applyBorder="1" applyAlignment="1">
      <alignment horizontal="center" wrapText="1"/>
    </xf>
    <xf numFmtId="0" fontId="10" fillId="0" borderId="1" xfId="50" applyFont="1" applyBorder="1" applyAlignment="1">
      <alignment horizontal="center" vertical="center" wrapText="1"/>
    </xf>
    <xf numFmtId="180" fontId="7" fillId="3" borderId="1" xfId="50" applyNumberFormat="1" applyFont="1" applyFill="1" applyBorder="1" applyAlignment="1">
      <alignment horizontal="center" vertical="center" wrapText="1"/>
    </xf>
    <xf numFmtId="0" fontId="11" fillId="0" borderId="1" xfId="50" applyFont="1" applyBorder="1" applyAlignment="1">
      <alignment horizontal="center" vertical="center" wrapText="1"/>
    </xf>
    <xf numFmtId="0" fontId="12" fillId="0" borderId="0" xfId="50" applyFont="1" applyAlignment="1">
      <alignment horizontal="center" vertical="center" wrapText="1"/>
    </xf>
    <xf numFmtId="0" fontId="5" fillId="0" borderId="0" xfId="50" applyFont="1" applyAlignment="1">
      <alignment vertical="center" wrapText="1"/>
    </xf>
    <xf numFmtId="49" fontId="5" fillId="0" borderId="1" xfId="50" applyNumberFormat="1" applyFont="1" applyFill="1" applyBorder="1" applyAlignment="1">
      <alignment horizontal="center" vertical="center" wrapText="1"/>
    </xf>
    <xf numFmtId="0" fontId="1" fillId="0" borderId="0" xfId="50" applyFont="1" applyFill="1" applyBorder="1" applyAlignment="1">
      <alignment wrapText="1"/>
    </xf>
    <xf numFmtId="0" fontId="1" fillId="0" borderId="0" xfId="50" applyFont="1" applyFill="1" applyBorder="1" applyAlignment="1">
      <alignment vertical="center" wrapText="1"/>
    </xf>
    <xf numFmtId="0" fontId="13" fillId="0" borderId="0" xfId="0" applyFont="1" applyFill="1" applyBorder="1" applyAlignment="1"/>
    <xf numFmtId="0" fontId="1" fillId="5" borderId="0" xfId="50" applyFont="1" applyFill="1" applyBorder="1" applyAlignment="1">
      <alignment wrapText="1"/>
    </xf>
    <xf numFmtId="0" fontId="3" fillId="0" borderId="0" xfId="50" applyFont="1" applyFill="1" applyBorder="1" applyAlignment="1">
      <alignment horizontal="center" vertical="center" wrapText="1"/>
    </xf>
    <xf numFmtId="0" fontId="4" fillId="0" borderId="2" xfId="50" applyFont="1" applyFill="1" applyBorder="1" applyAlignment="1">
      <alignment horizontal="center" wrapText="1"/>
    </xf>
    <xf numFmtId="0" fontId="4" fillId="0" borderId="3" xfId="50" applyFont="1" applyFill="1" applyBorder="1" applyAlignment="1">
      <alignment horizontal="center" wrapText="1"/>
    </xf>
    <xf numFmtId="0" fontId="7" fillId="0" borderId="1"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5"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180" fontId="5" fillId="4" borderId="6" xfId="50" applyNumberFormat="1" applyFont="1" applyFill="1" applyBorder="1" applyAlignment="1">
      <alignment horizontal="center" vertical="center" wrapText="1"/>
    </xf>
    <xf numFmtId="180" fontId="5" fillId="0" borderId="1" xfId="50" applyNumberFormat="1" applyFont="1" applyFill="1" applyBorder="1" applyAlignment="1">
      <alignment horizontal="center" vertical="center" wrapText="1"/>
    </xf>
    <xf numFmtId="0" fontId="4" fillId="0" borderId="4" xfId="50" applyFont="1" applyFill="1" applyBorder="1" applyAlignment="1">
      <alignment horizontal="center" wrapText="1"/>
    </xf>
    <xf numFmtId="0" fontId="10" fillId="0" borderId="1"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2" fillId="0" borderId="0" xfId="50" applyFont="1" applyFill="1" applyBorder="1" applyAlignment="1">
      <alignment horizontal="center" vertical="center" wrapText="1"/>
    </xf>
    <xf numFmtId="177" fontId="5" fillId="0" borderId="1" xfId="50" applyNumberFormat="1" applyFont="1" applyFill="1" applyBorder="1" applyAlignment="1">
      <alignment horizontal="left" vertical="center" wrapText="1"/>
    </xf>
    <xf numFmtId="178" fontId="5" fillId="4"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9" fillId="0" borderId="9" xfId="0" applyFont="1" applyFill="1" applyBorder="1" applyAlignment="1">
      <alignment horizontal="center" vertical="center" wrapText="1"/>
    </xf>
    <xf numFmtId="0" fontId="1" fillId="2" borderId="0" xfId="50" applyFont="1" applyFill="1" applyBorder="1" applyAlignment="1">
      <alignment wrapText="1"/>
    </xf>
    <xf numFmtId="9" fontId="5" fillId="4" borderId="6" xfId="50" applyNumberFormat="1" applyFont="1" applyFill="1" applyBorder="1" applyAlignment="1">
      <alignment horizontal="center" vertical="center" wrapText="1"/>
    </xf>
    <xf numFmtId="0" fontId="5" fillId="2" borderId="0" xfId="50" applyFont="1" applyFill="1" applyBorder="1" applyAlignment="1">
      <alignment horizontal="left" vertical="center" wrapText="1"/>
    </xf>
    <xf numFmtId="0" fontId="8" fillId="0" borderId="0" xfId="50" applyFont="1" applyFill="1" applyBorder="1" applyAlignment="1">
      <alignment horizontal="left" vertical="center" wrapText="1"/>
    </xf>
    <xf numFmtId="49" fontId="1" fillId="0" borderId="1" xfId="52" applyNumberFormat="1" applyFont="1" applyFill="1" applyBorder="1" applyAlignment="1">
      <alignment horizontal="left" vertical="center" wrapText="1"/>
    </xf>
    <xf numFmtId="4" fontId="14" fillId="6" borderId="10" xfId="0" applyNumberFormat="1" applyFont="1" applyFill="1" applyBorder="1" applyAlignment="1">
      <alignment horizontal="right" vertical="center"/>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3" fillId="2" borderId="0" xfId="50" applyFont="1" applyFill="1" applyBorder="1" applyAlignment="1">
      <alignment horizontal="center" vertical="center" wrapText="1"/>
    </xf>
    <xf numFmtId="0" fontId="4" fillId="2" borderId="1" xfId="50" applyFont="1" applyFill="1" applyBorder="1" applyAlignment="1">
      <alignment horizontal="center" vertical="center" wrapText="1"/>
    </xf>
    <xf numFmtId="49" fontId="4" fillId="2" borderId="1" xfId="50" applyNumberFormat="1"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1" xfId="50" applyFont="1" applyFill="1" applyBorder="1" applyAlignment="1">
      <alignment vertical="center" wrapText="1"/>
    </xf>
    <xf numFmtId="176" fontId="6" fillId="2" borderId="1" xfId="50" applyNumberFormat="1" applyFont="1" applyFill="1" applyBorder="1" applyAlignment="1">
      <alignment horizontal="right" vertical="center" shrinkToFit="1"/>
    </xf>
    <xf numFmtId="0" fontId="6" fillId="2" borderId="1" xfId="50" applyFont="1" applyFill="1" applyBorder="1" applyAlignment="1">
      <alignment horizontal="center" vertical="center" wrapText="1"/>
    </xf>
    <xf numFmtId="10" fontId="6" fillId="2" borderId="1" xfId="50" applyNumberFormat="1" applyFont="1" applyFill="1" applyBorder="1" applyAlignment="1">
      <alignment horizontal="right" vertical="center" wrapText="1"/>
    </xf>
    <xf numFmtId="176" fontId="5" fillId="2" borderId="1" xfId="50" applyNumberFormat="1" applyFont="1" applyFill="1" applyBorder="1" applyAlignment="1">
      <alignment horizontal="right" vertical="center" shrinkToFit="1"/>
    </xf>
    <xf numFmtId="10" fontId="5" fillId="2" borderId="1" xfId="50" applyNumberFormat="1" applyFont="1" applyFill="1" applyBorder="1" applyAlignment="1">
      <alignment horizontal="right" vertical="center" wrapText="1"/>
    </xf>
    <xf numFmtId="177" fontId="5" fillId="2" borderId="1" xfId="50" applyNumberFormat="1" applyFont="1" applyFill="1" applyBorder="1" applyAlignment="1">
      <alignment horizontal="center" vertical="center" wrapText="1"/>
    </xf>
    <xf numFmtId="49" fontId="5" fillId="2" borderId="2" xfId="50" applyNumberFormat="1" applyFont="1" applyFill="1" applyBorder="1" applyAlignment="1">
      <alignment horizontal="center" vertical="center" wrapText="1"/>
    </xf>
    <xf numFmtId="49" fontId="5" fillId="2" borderId="3" xfId="50" applyNumberFormat="1" applyFont="1" applyFill="1" applyBorder="1" applyAlignment="1">
      <alignment horizontal="center" vertical="center" wrapText="1"/>
    </xf>
    <xf numFmtId="49" fontId="5" fillId="2"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2" borderId="1" xfId="50" applyFont="1" applyFill="1" applyBorder="1" applyAlignment="1">
      <alignment horizontal="left" vertical="center" wrapText="1"/>
    </xf>
    <xf numFmtId="0" fontId="5" fillId="2" borderId="1" xfId="50" applyFont="1" applyFill="1" applyBorder="1" applyAlignment="1">
      <alignment horizontal="center" vertical="center"/>
    </xf>
    <xf numFmtId="178" fontId="5" fillId="2" borderId="6" xfId="50" applyNumberFormat="1" applyFont="1" applyFill="1" applyBorder="1" applyAlignment="1">
      <alignment horizontal="center" vertical="center" wrapText="1"/>
    </xf>
    <xf numFmtId="49" fontId="5" fillId="2" borderId="1" xfId="50" applyNumberFormat="1" applyFont="1" applyFill="1" applyBorder="1" applyAlignment="1">
      <alignment horizontal="center" vertical="center" wrapText="1"/>
    </xf>
    <xf numFmtId="0" fontId="5" fillId="2" borderId="7" xfId="50" applyFont="1" applyFill="1" applyBorder="1" applyAlignment="1">
      <alignment horizontal="center" vertical="center" wrapText="1"/>
    </xf>
    <xf numFmtId="49" fontId="5" fillId="2" borderId="5" xfId="50" applyNumberFormat="1" applyFont="1" applyFill="1" applyBorder="1" applyAlignment="1">
      <alignment horizontal="center" vertical="center" wrapText="1"/>
    </xf>
    <xf numFmtId="0" fontId="4" fillId="2" borderId="2" xfId="50" applyFont="1" applyFill="1" applyBorder="1" applyAlignment="1">
      <alignment horizontal="center" wrapText="1"/>
    </xf>
    <xf numFmtId="0" fontId="4" fillId="2" borderId="3" xfId="50" applyFont="1" applyFill="1" applyBorder="1" applyAlignment="1">
      <alignment horizontal="center" wrapText="1"/>
    </xf>
    <xf numFmtId="0" fontId="7" fillId="2" borderId="1" xfId="50" applyFont="1" applyFill="1" applyBorder="1" applyAlignment="1">
      <alignment horizontal="center" vertical="center" wrapText="1"/>
    </xf>
    <xf numFmtId="0" fontId="9" fillId="2" borderId="0" xfId="0" applyFont="1" applyFill="1" applyBorder="1" applyAlignment="1">
      <alignment horizontal="right" vertical="center"/>
    </xf>
    <xf numFmtId="180" fontId="5" fillId="2" borderId="6" xfId="50" applyNumberFormat="1" applyFont="1" applyFill="1" applyBorder="1" applyAlignment="1">
      <alignment horizontal="center" vertical="center" wrapText="1"/>
    </xf>
    <xf numFmtId="49" fontId="5" fillId="2" borderId="1" xfId="50" applyNumberFormat="1" applyFont="1" applyFill="1" applyBorder="1" applyAlignment="1">
      <alignment horizontal="left" vertical="top" wrapText="1"/>
    </xf>
    <xf numFmtId="0" fontId="4" fillId="2" borderId="4" xfId="50" applyFont="1" applyFill="1" applyBorder="1" applyAlignment="1">
      <alignment horizontal="center" wrapText="1"/>
    </xf>
    <xf numFmtId="0" fontId="10" fillId="2" borderId="1" xfId="50" applyFont="1" applyFill="1" applyBorder="1" applyAlignment="1">
      <alignment horizontal="center" vertical="center" wrapText="1"/>
    </xf>
    <xf numFmtId="180" fontId="7" fillId="2" borderId="1" xfId="50" applyNumberFormat="1" applyFont="1" applyFill="1" applyBorder="1" applyAlignment="1">
      <alignment horizontal="center" vertical="center" wrapText="1"/>
    </xf>
    <xf numFmtId="0" fontId="11" fillId="2" borderId="1" xfId="50" applyFont="1" applyFill="1" applyBorder="1" applyAlignment="1">
      <alignment horizontal="center" vertical="center" wrapText="1"/>
    </xf>
    <xf numFmtId="0" fontId="12" fillId="2" borderId="6" xfId="50"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15" fillId="0" borderId="9" xfId="0" applyFont="1" applyFill="1" applyBorder="1" applyAlignment="1">
      <alignment horizontal="center" vertical="center"/>
    </xf>
    <xf numFmtId="0" fontId="13" fillId="0" borderId="1" xfId="50" applyFont="1" applyFill="1" applyBorder="1" applyAlignment="1">
      <alignment horizontal="center" vertical="center"/>
    </xf>
    <xf numFmtId="0" fontId="9" fillId="0" borderId="9" xfId="0" applyNumberFormat="1" applyFont="1" applyFill="1" applyBorder="1" applyAlignment="1" applyProtection="1">
      <alignment horizontal="center" vertical="center"/>
    </xf>
    <xf numFmtId="0" fontId="9" fillId="0" borderId="9" xfId="0" applyFont="1" applyFill="1" applyBorder="1" applyAlignment="1">
      <alignment horizontal="center" vertical="center"/>
    </xf>
    <xf numFmtId="0" fontId="1" fillId="2" borderId="0" xfId="0" applyFont="1" applyFill="1" applyBorder="1" applyAlignment="1">
      <alignment wrapText="1"/>
    </xf>
    <xf numFmtId="0" fontId="16" fillId="0" borderId="0" xfId="0" applyFont="1" applyFill="1" applyBorder="1" applyAlignment="1"/>
    <xf numFmtId="0" fontId="1" fillId="0" borderId="0" xfId="50" applyFont="1" applyFill="1" applyAlignment="1">
      <alignment wrapText="1"/>
    </xf>
    <xf numFmtId="176" fontId="9" fillId="0" borderId="1" xfId="50" applyNumberFormat="1" applyFont="1" applyFill="1" applyBorder="1" applyAlignment="1">
      <alignment horizontal="right" vertical="center" shrinkToFit="1"/>
    </xf>
    <xf numFmtId="49" fontId="9" fillId="0" borderId="2" xfId="50" applyNumberFormat="1" applyFont="1" applyFill="1" applyBorder="1" applyAlignment="1">
      <alignment horizontal="left" vertical="center" wrapText="1"/>
    </xf>
    <xf numFmtId="49" fontId="9" fillId="0" borderId="3" xfId="50" applyNumberFormat="1" applyFont="1" applyFill="1" applyBorder="1" applyAlignment="1">
      <alignment horizontal="left" vertical="center" wrapText="1"/>
    </xf>
    <xf numFmtId="49" fontId="9" fillId="0" borderId="4" xfId="50" applyNumberFormat="1" applyFont="1" applyFill="1" applyBorder="1" applyAlignment="1">
      <alignment horizontal="left" vertical="center" wrapText="1"/>
    </xf>
    <xf numFmtId="177" fontId="9" fillId="0" borderId="1" xfId="5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50" applyFont="1" applyFill="1" applyBorder="1" applyAlignment="1">
      <alignment horizontal="center" vertical="center"/>
    </xf>
    <xf numFmtId="0" fontId="9" fillId="0" borderId="1" xfId="50" applyFont="1" applyFill="1" applyBorder="1" applyAlignment="1">
      <alignment horizontal="center" vertical="center" wrapText="1"/>
    </xf>
    <xf numFmtId="0" fontId="18" fillId="4" borderId="1" xfId="50" applyFont="1" applyFill="1" applyBorder="1" applyAlignment="1">
      <alignment horizontal="center" vertical="center" wrapText="1"/>
    </xf>
    <xf numFmtId="0" fontId="9" fillId="0" borderId="1" xfId="50" applyNumberFormat="1" applyFont="1" applyFill="1" applyBorder="1" applyAlignment="1" applyProtection="1">
      <alignment horizontal="center" vertical="center" wrapText="1"/>
    </xf>
    <xf numFmtId="9" fontId="18" fillId="4" borderId="6" xfId="50" applyNumberFormat="1" applyFont="1" applyFill="1" applyBorder="1" applyAlignment="1">
      <alignment horizontal="center" vertical="center" wrapText="1"/>
    </xf>
    <xf numFmtId="178" fontId="18" fillId="4" borderId="6"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18" fillId="0" borderId="1" xfId="50" applyFont="1" applyFill="1" applyBorder="1" applyAlignment="1">
      <alignment horizontal="left" vertical="center" wrapText="1"/>
    </xf>
    <xf numFmtId="0" fontId="18" fillId="0" borderId="1" xfId="50" applyFont="1" applyFill="1" applyBorder="1" applyAlignment="1">
      <alignment horizontal="center" vertical="center" wrapText="1"/>
    </xf>
    <xf numFmtId="0" fontId="18" fillId="4" borderId="6" xfId="50" applyFont="1" applyFill="1" applyBorder="1" applyAlignment="1">
      <alignment horizontal="center" vertical="center" wrapText="1"/>
    </xf>
    <xf numFmtId="49" fontId="18" fillId="0" borderId="1" xfId="5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4" fillId="0" borderId="2" xfId="50" applyFont="1" applyBorder="1" applyAlignment="1">
      <alignment horizontal="center" vertical="center" wrapText="1"/>
    </xf>
    <xf numFmtId="0" fontId="4" fillId="0" borderId="3" xfId="50" applyFont="1" applyBorder="1" applyAlignment="1">
      <alignment horizontal="center" vertical="center" wrapText="1"/>
    </xf>
    <xf numFmtId="0" fontId="5" fillId="0" borderId="0" xfId="50" applyFont="1" applyFill="1" applyAlignment="1">
      <alignment horizontal="left" vertical="center" wrapText="1"/>
    </xf>
    <xf numFmtId="0" fontId="5" fillId="4" borderId="6" xfId="50" applyFont="1" applyFill="1" applyBorder="1" applyAlignment="1">
      <alignment horizontal="left" vertical="center" wrapText="1"/>
    </xf>
    <xf numFmtId="0" fontId="4" fillId="0" borderId="4" xfId="50" applyFont="1" applyBorder="1" applyAlignment="1">
      <alignment horizontal="center" vertical="center" wrapText="1"/>
    </xf>
    <xf numFmtId="0" fontId="9" fillId="0" borderId="6" xfId="50" applyFont="1" applyFill="1" applyBorder="1" applyAlignment="1">
      <alignment horizontal="center" vertical="center" wrapText="1"/>
    </xf>
    <xf numFmtId="180" fontId="18" fillId="4" borderId="6" xfId="50" applyNumberFormat="1" applyFont="1" applyFill="1" applyBorder="1" applyAlignment="1">
      <alignment horizontal="center" vertical="center" wrapText="1"/>
    </xf>
    <xf numFmtId="0" fontId="9" fillId="0" borderId="6" xfId="50" applyNumberFormat="1" applyFont="1" applyFill="1" applyBorder="1" applyAlignment="1" applyProtection="1">
      <alignment horizontal="center" vertical="center" wrapText="1"/>
    </xf>
    <xf numFmtId="0" fontId="18" fillId="0" borderId="1" xfId="50" applyNumberFormat="1" applyFont="1" applyFill="1" applyBorder="1" applyAlignment="1" applyProtection="1">
      <alignment horizontal="center" vertical="center" wrapText="1"/>
    </xf>
    <xf numFmtId="9" fontId="9" fillId="0" borderId="1" xfId="50" applyNumberFormat="1" applyFont="1" applyFill="1" applyBorder="1" applyAlignment="1">
      <alignment horizontal="center" vertical="center" wrapText="1"/>
    </xf>
    <xf numFmtId="9" fontId="9" fillId="0" borderId="6" xfId="50" applyNumberFormat="1" applyFont="1" applyFill="1" applyBorder="1" applyAlignment="1">
      <alignment horizontal="center" vertical="center" wrapText="1"/>
    </xf>
    <xf numFmtId="178" fontId="18" fillId="0" borderId="1" xfId="50" applyNumberFormat="1" applyFont="1" applyFill="1" applyBorder="1" applyAlignment="1">
      <alignment horizontal="center" vertical="center" wrapText="1"/>
    </xf>
    <xf numFmtId="180" fontId="18" fillId="0" borderId="1" xfId="50" applyNumberFormat="1" applyFont="1" applyFill="1" applyBorder="1" applyAlignment="1">
      <alignment horizontal="center" vertical="center" wrapText="1"/>
    </xf>
    <xf numFmtId="9" fontId="5" fillId="0" borderId="1" xfId="3" applyNumberFormat="1" applyFont="1" applyFill="1" applyBorder="1" applyAlignment="1" applyProtection="1">
      <alignment horizontal="center" vertical="center" wrapText="1"/>
    </xf>
    <xf numFmtId="9" fontId="5" fillId="0" borderId="1" xfId="3" applyFont="1" applyFill="1" applyBorder="1" applyAlignment="1" applyProtection="1">
      <alignment horizontal="center" vertical="center" wrapText="1"/>
    </xf>
    <xf numFmtId="10" fontId="17" fillId="0" borderId="1" xfId="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49" fontId="9" fillId="0" borderId="2" xfId="50" applyNumberFormat="1" applyFont="1" applyFill="1" applyBorder="1" applyAlignment="1">
      <alignment vertical="center" wrapText="1"/>
    </xf>
    <xf numFmtId="49" fontId="9" fillId="0" borderId="3" xfId="50" applyNumberFormat="1" applyFont="1" applyFill="1" applyBorder="1" applyAlignment="1">
      <alignment vertical="center" wrapText="1"/>
    </xf>
    <xf numFmtId="49" fontId="9" fillId="0" borderId="4" xfId="50" applyNumberFormat="1" applyFont="1" applyFill="1" applyBorder="1" applyAlignment="1">
      <alignment vertical="center" wrapText="1"/>
    </xf>
    <xf numFmtId="177" fontId="9" fillId="0" borderId="2" xfId="50" applyNumberFormat="1" applyFont="1" applyFill="1" applyBorder="1" applyAlignment="1">
      <alignment horizontal="left" vertical="center" wrapText="1"/>
    </xf>
    <xf numFmtId="177" fontId="9" fillId="0" borderId="3" xfId="50" applyNumberFormat="1" applyFont="1" applyFill="1" applyBorder="1" applyAlignment="1">
      <alignment horizontal="left" vertical="center" wrapText="1"/>
    </xf>
    <xf numFmtId="177" fontId="9" fillId="0" borderId="4" xfId="50" applyNumberFormat="1" applyFont="1" applyFill="1" applyBorder="1" applyAlignment="1">
      <alignment horizontal="left" vertical="center" wrapText="1"/>
    </xf>
    <xf numFmtId="10" fontId="5" fillId="0" borderId="1" xfId="3" applyNumberFormat="1" applyFont="1" applyFill="1" applyBorder="1" applyAlignment="1" applyProtection="1">
      <alignment horizontal="center" vertical="center" wrapText="1"/>
    </xf>
    <xf numFmtId="49" fontId="5" fillId="0" borderId="2" xfId="50" applyNumberFormat="1" applyFont="1" applyFill="1" applyBorder="1" applyAlignment="1">
      <alignment vertical="center" wrapText="1"/>
    </xf>
    <xf numFmtId="49" fontId="5" fillId="0" borderId="3" xfId="50" applyNumberFormat="1" applyFont="1" applyFill="1" applyBorder="1" applyAlignment="1">
      <alignment vertical="center" wrapText="1"/>
    </xf>
    <xf numFmtId="49" fontId="5" fillId="0" borderId="4" xfId="50" applyNumberFormat="1" applyFont="1" applyFill="1" applyBorder="1" applyAlignment="1">
      <alignment vertical="center" wrapText="1"/>
    </xf>
    <xf numFmtId="0" fontId="1" fillId="0" borderId="0" xfId="0" applyFont="1" applyFill="1" applyBorder="1" applyAlignment="1"/>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176" fontId="23" fillId="3" borderId="1" xfId="0" applyNumberFormat="1" applyFont="1" applyFill="1" applyBorder="1" applyAlignment="1">
      <alignment horizontal="right" vertical="center" shrinkToFit="1"/>
    </xf>
    <xf numFmtId="176" fontId="24" fillId="0" borderId="1" xfId="0" applyNumberFormat="1" applyFont="1" applyFill="1" applyBorder="1" applyAlignment="1">
      <alignment horizontal="right" vertical="center" shrinkToFit="1"/>
    </xf>
    <xf numFmtId="0" fontId="24" fillId="0" borderId="1" xfId="0" applyNumberFormat="1" applyFont="1" applyFill="1" applyBorder="1" applyAlignment="1">
      <alignment horizontal="right" vertical="center" shrinkToFit="1"/>
    </xf>
    <xf numFmtId="176" fontId="24" fillId="0" borderId="1" xfId="0" applyNumberFormat="1" applyFont="1" applyFill="1" applyBorder="1" applyAlignment="1">
      <alignment horizontal="right" vertical="center" wrapText="1" shrinkToFit="1"/>
    </xf>
    <xf numFmtId="0" fontId="14" fillId="0" borderId="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4" fillId="0" borderId="1" xfId="0" applyFont="1" applyFill="1" applyBorder="1" applyAlignment="1">
      <alignment horizontal="left" vertical="center"/>
    </xf>
    <xf numFmtId="0" fontId="25" fillId="0" borderId="1"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0" xfId="0" applyFont="1" applyFill="1" applyBorder="1" applyAlignment="1">
      <alignment horizontal="justify"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181" fontId="23" fillId="3" borderId="1" xfId="0" applyNumberFormat="1" applyFont="1" applyFill="1" applyBorder="1" applyAlignment="1">
      <alignment horizontal="right" vertical="center"/>
    </xf>
    <xf numFmtId="176" fontId="24" fillId="3" borderId="1" xfId="0" applyNumberFormat="1" applyFont="1" applyFill="1" applyBorder="1" applyAlignment="1">
      <alignment horizontal="right" vertical="center" shrinkToFit="1"/>
    </xf>
    <xf numFmtId="176" fontId="24" fillId="6" borderId="1" xfId="0" applyNumberFormat="1" applyFont="1" applyFill="1" applyBorder="1" applyAlignment="1">
      <alignment horizontal="right" vertical="center" shrinkToFit="1"/>
    </xf>
    <xf numFmtId="181" fontId="24" fillId="3" borderId="1" xfId="0" applyNumberFormat="1" applyFont="1" applyFill="1" applyBorder="1" applyAlignment="1">
      <alignment horizontal="right" vertical="center"/>
    </xf>
    <xf numFmtId="0" fontId="14" fillId="6" borderId="1" xfId="0" applyFont="1" applyFill="1" applyBorder="1" applyAlignment="1">
      <alignment horizontal="center" vertical="center"/>
    </xf>
    <xf numFmtId="10" fontId="24" fillId="3" borderId="1" xfId="0" applyNumberFormat="1" applyFont="1" applyFill="1" applyBorder="1" applyAlignment="1">
      <alignment horizontal="right" vertical="center"/>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5" fillId="0" borderId="4" xfId="50" applyFont="1" applyFill="1" applyBorder="1" applyAlignment="1">
      <alignment horizontal="center" vertical="center" wrapText="1"/>
    </xf>
    <xf numFmtId="0" fontId="25" fillId="0" borderId="1" xfId="0" applyFont="1" applyFill="1" applyBorder="1" applyAlignment="1">
      <alignment horizontal="left" vertical="center" wrapText="1"/>
    </xf>
    <xf numFmtId="9" fontId="25" fillId="0" borderId="1" xfId="0" applyNumberFormat="1" applyFont="1" applyFill="1" applyBorder="1" applyAlignment="1">
      <alignment horizontal="center" vertical="center" wrapText="1"/>
    </xf>
    <xf numFmtId="31"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9" fontId="25" fillId="0" borderId="1" xfId="0" applyNumberFormat="1" applyFont="1" applyFill="1" applyBorder="1" applyAlignment="1">
      <alignment horizontal="center" vertical="center"/>
    </xf>
    <xf numFmtId="0" fontId="25" fillId="0" borderId="3" xfId="0" applyFont="1" applyFill="1" applyBorder="1" applyAlignment="1">
      <alignment horizontal="center" vertical="center" wrapText="1"/>
    </xf>
    <xf numFmtId="0" fontId="28" fillId="0" borderId="0" xfId="0" applyFont="1" applyFill="1" applyBorder="1" applyAlignment="1">
      <alignment wrapText="1"/>
    </xf>
    <xf numFmtId="179" fontId="1" fillId="0" borderId="0" xfId="0" applyNumberFormat="1" applyFont="1" applyFill="1" applyBorder="1" applyAlignment="1"/>
    <xf numFmtId="4" fontId="1" fillId="0" borderId="0" xfId="0" applyNumberFormat="1" applyFont="1" applyFill="1" applyBorder="1" applyAlignment="1"/>
    <xf numFmtId="0" fontId="9" fillId="0" borderId="0" xfId="0" applyFont="1" applyFill="1" applyBorder="1" applyAlignment="1"/>
    <xf numFmtId="0" fontId="29" fillId="0" borderId="0" xfId="0" applyFont="1" applyFill="1" applyBorder="1" applyAlignment="1">
      <alignment horizontal="center" vertical="center"/>
    </xf>
    <xf numFmtId="0" fontId="19" fillId="0" borderId="13" xfId="0" applyFont="1" applyFill="1" applyBorder="1" applyAlignment="1">
      <alignment horizontal="left" vertical="center"/>
    </xf>
    <xf numFmtId="0" fontId="30"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19" fillId="0" borderId="14" xfId="0" applyFont="1" applyFill="1" applyBorder="1" applyAlignment="1">
      <alignment horizontal="center" vertical="center"/>
    </xf>
    <xf numFmtId="0" fontId="5" fillId="0" borderId="9" xfId="0" applyFont="1" applyFill="1" applyBorder="1" applyAlignment="1">
      <alignment horizontal="left" vertical="center" wrapText="1"/>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15" fillId="0" borderId="0" xfId="0" applyFont="1" applyFill="1" applyBorder="1" applyAlignment="1">
      <alignment horizontal="left" vertical="center"/>
    </xf>
    <xf numFmtId="0" fontId="31" fillId="0" borderId="0" xfId="50" applyFont="1" applyFill="1" applyAlignment="1">
      <alignment vertical="center" wrapText="1"/>
    </xf>
    <xf numFmtId="0" fontId="16" fillId="0" borderId="0" xfId="51" applyFill="1" applyBorder="1" applyAlignment="1">
      <alignment vertical="center"/>
    </xf>
    <xf numFmtId="0" fontId="16" fillId="0" borderId="0" xfId="51"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9" fillId="3" borderId="1" xfId="0" applyNumberFormat="1" applyFont="1" applyFill="1" applyBorder="1" applyAlignment="1">
      <alignment horizontal="right" vertical="center" shrinkToFit="1"/>
    </xf>
    <xf numFmtId="176" fontId="19"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34" fillId="0" borderId="0" xfId="50" applyFont="1" applyFill="1" applyAlignment="1">
      <alignment horizontal="left" vertical="center" wrapText="1"/>
    </xf>
    <xf numFmtId="0" fontId="32" fillId="0" borderId="0" xfId="0" applyFont="1" applyFill="1" applyBorder="1" applyAlignment="1">
      <alignment horizontal="center" wrapText="1"/>
    </xf>
    <xf numFmtId="0" fontId="16"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9" fillId="0" borderId="1" xfId="0" applyNumberFormat="1" applyFont="1" applyFill="1" applyBorder="1" applyAlignment="1">
      <alignment horizontal="right" vertical="center" shrinkToFit="1"/>
    </xf>
    <xf numFmtId="176" fontId="19" fillId="0" borderId="1" xfId="0" applyNumberFormat="1" applyFont="1" applyFill="1" applyBorder="1" applyAlignment="1">
      <alignment horizontal="right" vertical="center" wrapText="1" shrinkToFit="1"/>
    </xf>
    <xf numFmtId="176" fontId="9" fillId="0" borderId="1" xfId="0" applyNumberFormat="1" applyFont="1" applyFill="1" applyBorder="1" applyAlignment="1">
      <alignment vertical="center"/>
    </xf>
    <xf numFmtId="0" fontId="19"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5" fillId="0" borderId="0" xfId="0" applyFont="1" applyAlignment="1">
      <alignment horizontal="center"/>
    </xf>
    <xf numFmtId="0" fontId="16" fillId="0" borderId="0" xfId="0" applyFont="1" applyAlignment="1"/>
    <xf numFmtId="0" fontId="14" fillId="7" borderId="10" xfId="0" applyNumberFormat="1" applyFont="1" applyFill="1" applyBorder="1" applyAlignment="1">
      <alignment horizontal="center" vertical="center"/>
    </xf>
    <xf numFmtId="0" fontId="14" fillId="7" borderId="10" xfId="0" applyNumberFormat="1" applyFont="1" applyFill="1" applyBorder="1" applyAlignment="1">
      <alignment horizontal="left" vertical="center"/>
    </xf>
    <xf numFmtId="0" fontId="14" fillId="6" borderId="10" xfId="0" applyNumberFormat="1" applyFont="1" applyFill="1" applyBorder="1" applyAlignment="1">
      <alignment horizontal="center" vertical="center"/>
    </xf>
    <xf numFmtId="4" fontId="14" fillId="6" borderId="17" xfId="0" applyNumberFormat="1" applyFont="1" applyFill="1" applyBorder="1" applyAlignment="1">
      <alignment horizontal="right" vertical="center"/>
    </xf>
    <xf numFmtId="4" fontId="14" fillId="6" borderId="1" xfId="0" applyNumberFormat="1" applyFont="1" applyFill="1" applyBorder="1" applyAlignment="1">
      <alignment horizontal="right" vertical="center"/>
    </xf>
    <xf numFmtId="4" fontId="14" fillId="6" borderId="2" xfId="0" applyNumberFormat="1" applyFont="1" applyFill="1" applyBorder="1" applyAlignment="1">
      <alignment horizontal="right" vertical="center"/>
    </xf>
    <xf numFmtId="0" fontId="14" fillId="7" borderId="18" xfId="0" applyNumberFormat="1" applyFont="1" applyFill="1" applyBorder="1" applyAlignment="1">
      <alignment horizontal="left" vertical="center"/>
    </xf>
    <xf numFmtId="0" fontId="14" fillId="6" borderId="18" xfId="0" applyNumberFormat="1" applyFont="1" applyFill="1" applyBorder="1" applyAlignment="1">
      <alignment horizontal="center" vertical="center"/>
    </xf>
    <xf numFmtId="4" fontId="14" fillId="6" borderId="18" xfId="0" applyNumberFormat="1" applyFont="1" applyFill="1" applyBorder="1" applyAlignment="1">
      <alignment horizontal="right" vertical="center"/>
    </xf>
    <xf numFmtId="0" fontId="14" fillId="6" borderId="11" xfId="0" applyNumberFormat="1" applyFont="1" applyFill="1" applyBorder="1" applyAlignment="1">
      <alignment horizontal="left" vertical="center" wrapText="1"/>
    </xf>
    <xf numFmtId="0" fontId="36" fillId="0" borderId="0" xfId="0" applyFont="1" applyAlignment="1"/>
    <xf numFmtId="0" fontId="14" fillId="7" borderId="10" xfId="0" applyNumberFormat="1" applyFont="1" applyFill="1" applyBorder="1" applyAlignment="1">
      <alignment horizontal="center" vertical="center" wrapText="1"/>
    </xf>
    <xf numFmtId="0" fontId="22" fillId="7" borderId="10" xfId="0" applyNumberFormat="1" applyFont="1" applyFill="1" applyBorder="1" applyAlignment="1">
      <alignment horizontal="left" vertical="center" wrapText="1"/>
    </xf>
    <xf numFmtId="0" fontId="14" fillId="6" borderId="10" xfId="0" applyNumberFormat="1" applyFont="1" applyFill="1" applyBorder="1" applyAlignment="1">
      <alignment horizontal="center" vertical="center" wrapText="1"/>
    </xf>
    <xf numFmtId="0" fontId="14" fillId="6" borderId="18" xfId="0" applyNumberFormat="1" applyFont="1" applyFill="1" applyBorder="1" applyAlignment="1">
      <alignment horizontal="center" vertical="center" wrapText="1"/>
    </xf>
    <xf numFmtId="0" fontId="14" fillId="7" borderId="10" xfId="0" applyNumberFormat="1" applyFont="1" applyFill="1" applyBorder="1" applyAlignment="1">
      <alignment horizontal="left" vertical="center" wrapText="1"/>
    </xf>
    <xf numFmtId="4" fontId="14" fillId="6" borderId="19" xfId="0" applyNumberFormat="1" applyFont="1" applyFill="1" applyBorder="1" applyAlignment="1">
      <alignment horizontal="right" vertical="center" wrapText="1"/>
    </xf>
    <xf numFmtId="4" fontId="14" fillId="6" borderId="20" xfId="0" applyNumberFormat="1" applyFont="1" applyFill="1" applyBorder="1" applyAlignment="1">
      <alignment horizontal="right" vertical="center" wrapText="1"/>
    </xf>
    <xf numFmtId="0" fontId="14" fillId="7" borderId="21" xfId="0" applyNumberFormat="1" applyFont="1" applyFill="1" applyBorder="1" applyAlignment="1">
      <alignment horizontal="center" vertical="center" wrapText="1"/>
    </xf>
    <xf numFmtId="0" fontId="14" fillId="6" borderId="22" xfId="0" applyNumberFormat="1" applyFont="1" applyFill="1" applyBorder="1" applyAlignment="1">
      <alignment horizontal="center" vertical="center" wrapText="1"/>
    </xf>
    <xf numFmtId="4" fontId="14" fillId="6" borderId="10" xfId="0" applyNumberFormat="1" applyFont="1" applyFill="1" applyBorder="1" applyAlignment="1">
      <alignment horizontal="right" vertical="center" wrapText="1"/>
    </xf>
    <xf numFmtId="3" fontId="14" fillId="6" borderId="10" xfId="0" applyNumberFormat="1" applyFont="1" applyFill="1" applyBorder="1" applyAlignment="1">
      <alignment horizontal="right" vertical="center" wrapText="1"/>
    </xf>
    <xf numFmtId="0" fontId="14" fillId="7" borderId="18" xfId="0" applyNumberFormat="1" applyFont="1" applyFill="1" applyBorder="1" applyAlignment="1">
      <alignment horizontal="left" vertical="center" wrapText="1"/>
    </xf>
    <xf numFmtId="0" fontId="14" fillId="7" borderId="18" xfId="0" applyNumberFormat="1" applyFont="1" applyFill="1" applyBorder="1" applyAlignment="1">
      <alignment horizontal="center" vertical="center" wrapText="1"/>
    </xf>
    <xf numFmtId="4" fontId="14" fillId="6" borderId="18" xfId="0" applyNumberFormat="1" applyFont="1" applyFill="1" applyBorder="1" applyAlignment="1">
      <alignment horizontal="right" vertical="center" wrapText="1"/>
    </xf>
    <xf numFmtId="0" fontId="14" fillId="6" borderId="0" xfId="0" applyNumberFormat="1" applyFont="1" applyFill="1" applyBorder="1" applyAlignment="1">
      <alignment horizontal="left" vertical="center" wrapText="1"/>
    </xf>
    <xf numFmtId="0" fontId="3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9" fillId="0" borderId="0" xfId="0" applyFont="1" applyFill="1" applyAlignment="1">
      <alignment horizontal="center" vertical="center"/>
    </xf>
    <xf numFmtId="0" fontId="9" fillId="0" borderId="0" xfId="0" applyFont="1" applyFill="1" applyBorder="1" applyAlignment="1">
      <alignment vertical="center"/>
    </xf>
    <xf numFmtId="0" fontId="19"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xf>
    <xf numFmtId="0" fontId="9" fillId="0" borderId="0" xfId="49" applyFont="1" applyFill="1" applyAlignment="1" applyProtection="1">
      <alignment horizontal="left" vertical="center"/>
      <protection locked="0"/>
    </xf>
    <xf numFmtId="0" fontId="14" fillId="6" borderId="10" xfId="0" applyNumberFormat="1" applyFont="1" applyFill="1" applyBorder="1" applyAlignment="1">
      <alignment horizontal="left" vertical="center"/>
    </xf>
    <xf numFmtId="0" fontId="14" fillId="6" borderId="18" xfId="0" applyNumberFormat="1" applyFont="1" applyFill="1" applyBorder="1" applyAlignment="1">
      <alignment horizontal="left" vertical="center"/>
    </xf>
    <xf numFmtId="0" fontId="14" fillId="6" borderId="11" xfId="0" applyNumberFormat="1" applyFont="1" applyFill="1" applyBorder="1" applyAlignment="1">
      <alignment horizontal="left" vertical="center"/>
    </xf>
    <xf numFmtId="0" fontId="38" fillId="0" borderId="0" xfId="0" applyFont="1" applyAlignment="1">
      <alignment horizontal="center" vertical="center"/>
    </xf>
    <xf numFmtId="0" fontId="38" fillId="0" borderId="0" xfId="0" applyFont="1" applyAlignment="1"/>
    <xf numFmtId="0" fontId="9" fillId="0" borderId="0" xfId="0" applyFont="1" applyAlignment="1"/>
    <xf numFmtId="0" fontId="14" fillId="6" borderId="10" xfId="0" applyNumberFormat="1" applyFont="1" applyFill="1" applyBorder="1" applyAlignment="1">
      <alignment horizontal="right" vertical="center"/>
    </xf>
    <xf numFmtId="0" fontId="14" fillId="7" borderId="18" xfId="0" applyNumberFormat="1" applyFont="1" applyFill="1" applyBorder="1" applyAlignment="1">
      <alignment horizontal="center" vertical="center"/>
    </xf>
    <xf numFmtId="0" fontId="14" fillId="6" borderId="10" xfId="0" applyNumberFormat="1" applyFont="1" applyFill="1" applyBorder="1" applyAlignment="1">
      <alignment horizontal="left" vertical="center" wrapText="1"/>
    </xf>
    <xf numFmtId="0" fontId="14" fillId="7" borderId="1" xfId="0" applyNumberFormat="1" applyFont="1" applyFill="1" applyBorder="1" applyAlignment="1">
      <alignment horizontal="center" vertical="center"/>
    </xf>
    <xf numFmtId="0" fontId="14" fillId="6" borderId="0" xfId="0" applyNumberFormat="1" applyFont="1" applyFill="1" applyBorder="1" applyAlignment="1">
      <alignment horizontal="left" vertical="center"/>
    </xf>
    <xf numFmtId="0" fontId="39" fillId="7" borderId="10" xfId="0" applyNumberFormat="1" applyFont="1" applyFill="1" applyBorder="1" applyAlignment="1">
      <alignment vertical="center"/>
    </xf>
    <xf numFmtId="0" fontId="39" fillId="6" borderId="10"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_04-分类改革-预算表"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5" Type="http://schemas.openxmlformats.org/officeDocument/2006/relationships/styles" Target="styles.xml"/><Relationship Id="rId64" Type="http://schemas.openxmlformats.org/officeDocument/2006/relationships/sharedStrings" Target="sharedStrings.xml"/><Relationship Id="rId63" Type="http://schemas.openxmlformats.org/officeDocument/2006/relationships/theme" Target="theme/theme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C32"/>
    </sheetView>
  </sheetViews>
  <sheetFormatPr defaultColWidth="9" defaultRowHeight="14.4" outlineLevelCol="1"/>
  <cols>
    <col min="2" max="2" width="37.4444444444444" customWidth="1"/>
  </cols>
  <sheetData>
    <row r="1" ht="15" customHeight="1" spans="1:2">
      <c r="A1" s="350" t="s">
        <v>0</v>
      </c>
      <c r="B1" s="351" t="s">
        <v>1</v>
      </c>
    </row>
    <row r="2" ht="15" customHeight="1" spans="1:2">
      <c r="A2" s="350" t="s">
        <v>2</v>
      </c>
      <c r="B2" s="351" t="s">
        <v>3</v>
      </c>
    </row>
    <row r="3" ht="15" customHeight="1" spans="1:2">
      <c r="A3" s="350" t="s">
        <v>4</v>
      </c>
      <c r="B3" s="351" t="s">
        <v>5</v>
      </c>
    </row>
    <row r="4" ht="15" customHeight="1" spans="1:2">
      <c r="A4" s="350" t="s">
        <v>6</v>
      </c>
      <c r="B4" s="351" t="s">
        <v>7</v>
      </c>
    </row>
    <row r="5" ht="15" customHeight="1" spans="1:2">
      <c r="A5" s="350" t="s">
        <v>8</v>
      </c>
      <c r="B5" s="351" t="s">
        <v>9</v>
      </c>
    </row>
    <row r="6" ht="15" customHeight="1" spans="1:2">
      <c r="A6" s="350" t="s">
        <v>10</v>
      </c>
      <c r="B6" s="351" t="s">
        <v>11</v>
      </c>
    </row>
    <row r="7" ht="15" customHeight="1" spans="1:2">
      <c r="A7" s="350" t="s">
        <v>12</v>
      </c>
      <c r="B7" s="351" t="s">
        <v>13</v>
      </c>
    </row>
    <row r="8" ht="15" customHeight="1" spans="1:2">
      <c r="A8" s="350" t="s">
        <v>14</v>
      </c>
      <c r="B8" s="351"/>
    </row>
    <row r="9" ht="15" customHeight="1" spans="1:2">
      <c r="A9" s="350" t="s">
        <v>15</v>
      </c>
      <c r="B9" s="351" t="s">
        <v>16</v>
      </c>
    </row>
    <row r="10" ht="15" customHeight="1" spans="1:2">
      <c r="A10" s="350" t="s">
        <v>17</v>
      </c>
      <c r="B10" s="351" t="s">
        <v>18</v>
      </c>
    </row>
    <row r="11" ht="15" customHeight="1" spans="1:2">
      <c r="A11" s="350" t="s">
        <v>19</v>
      </c>
      <c r="B11" s="351" t="s">
        <v>20</v>
      </c>
    </row>
    <row r="12" ht="15" customHeight="1" spans="1:2">
      <c r="A12" s="350" t="s">
        <v>21</v>
      </c>
      <c r="B12" s="351"/>
    </row>
    <row r="13" ht="15" customHeight="1" spans="1:2">
      <c r="A13" s="350" t="s">
        <v>22</v>
      </c>
      <c r="B13" s="351" t="s">
        <v>23</v>
      </c>
    </row>
    <row r="14" ht="15" customHeight="1" spans="1:2">
      <c r="A14" s="350" t="s">
        <v>24</v>
      </c>
      <c r="B14" s="351" t="s">
        <v>25</v>
      </c>
    </row>
    <row r="15" ht="15" customHeight="1" spans="1:2">
      <c r="A15" s="350" t="s">
        <v>26</v>
      </c>
      <c r="B15" s="351" t="s">
        <v>27</v>
      </c>
    </row>
    <row r="16" ht="15" customHeight="1" spans="1:2">
      <c r="A16" s="350" t="s">
        <v>28</v>
      </c>
      <c r="B16" s="351" t="s">
        <v>29</v>
      </c>
    </row>
    <row r="17" ht="15" customHeight="1" spans="1:2">
      <c r="A17" s="350" t="s">
        <v>30</v>
      </c>
      <c r="B17" s="351" t="s">
        <v>31</v>
      </c>
    </row>
    <row r="18" ht="15" customHeight="1" spans="1:2">
      <c r="A18" s="350" t="s">
        <v>32</v>
      </c>
      <c r="B18" s="351" t="s">
        <v>33</v>
      </c>
    </row>
    <row r="19" ht="15" customHeight="1" spans="1:2">
      <c r="A19" s="350" t="s">
        <v>34</v>
      </c>
      <c r="B19" s="351" t="s">
        <v>35</v>
      </c>
    </row>
    <row r="20" ht="15" customHeight="1" spans="1:2">
      <c r="A20" s="350" t="s">
        <v>36</v>
      </c>
      <c r="B20" s="351"/>
    </row>
    <row r="21" ht="15" customHeight="1" spans="1:2">
      <c r="A21" s="350" t="s">
        <v>37</v>
      </c>
      <c r="B21" s="351" t="s">
        <v>38</v>
      </c>
    </row>
    <row r="22" ht="15" customHeight="1" spans="1:2">
      <c r="A22" s="350" t="s">
        <v>39</v>
      </c>
      <c r="B22" s="351"/>
    </row>
    <row r="23" ht="15" customHeight="1" spans="1:2">
      <c r="A23" s="350" t="s">
        <v>40</v>
      </c>
      <c r="B23" s="351" t="s">
        <v>41</v>
      </c>
    </row>
    <row r="24" ht="15" customHeight="1" spans="1:2">
      <c r="A24" s="350" t="s">
        <v>42</v>
      </c>
      <c r="B24" s="351" t="s">
        <v>20</v>
      </c>
    </row>
    <row r="25" ht="15" customHeight="1" spans="1:2">
      <c r="A25" s="350" t="s">
        <v>43</v>
      </c>
      <c r="B25" s="351" t="s">
        <v>44</v>
      </c>
    </row>
    <row r="26" ht="15" customHeight="1" spans="1:2">
      <c r="A26" s="350" t="s">
        <v>45</v>
      </c>
      <c r="B26" s="351"/>
    </row>
    <row r="27" ht="15" customHeight="1" spans="1:2">
      <c r="A27" s="350" t="s">
        <v>46</v>
      </c>
      <c r="B27" s="351" t="s">
        <v>47</v>
      </c>
    </row>
    <row r="28" ht="15" customHeight="1" spans="1:2">
      <c r="A28" s="350" t="s">
        <v>48</v>
      </c>
      <c r="B28" s="351" t="s">
        <v>49</v>
      </c>
    </row>
    <row r="29" ht="15" customHeight="1" spans="1:2">
      <c r="A29" s="350" t="s">
        <v>50</v>
      </c>
      <c r="B29" s="351" t="s">
        <v>51</v>
      </c>
    </row>
    <row r="30" ht="15" customHeight="1" spans="1:2">
      <c r="A30" s="350" t="s">
        <v>52</v>
      </c>
      <c r="B30" s="351"/>
    </row>
    <row r="31" ht="15" customHeight="1" spans="1:2">
      <c r="A31" s="350" t="s">
        <v>53</v>
      </c>
      <c r="B31" s="351" t="s">
        <v>27</v>
      </c>
    </row>
    <row r="32" ht="15" customHeight="1" spans="1:2">
      <c r="A32" s="350" t="s">
        <v>54</v>
      </c>
      <c r="B32" s="351" t="s">
        <v>55</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F33" sqref="F33"/>
    </sheetView>
  </sheetViews>
  <sheetFormatPr defaultColWidth="9" defaultRowHeight="14.4" outlineLevelCol="5"/>
  <cols>
    <col min="1" max="1" width="32.1111111111111" customWidth="1"/>
    <col min="2" max="2" width="4.77777777777778" customWidth="1"/>
    <col min="3" max="3" width="19.4444444444444" customWidth="1"/>
    <col min="4" max="4" width="32.6666666666667" customWidth="1"/>
    <col min="5" max="5" width="4.77777777777778" customWidth="1"/>
    <col min="6" max="6" width="18.6666666666667" customWidth="1"/>
  </cols>
  <sheetData>
    <row r="1" ht="28.2" spans="3:3">
      <c r="C1" s="342" t="s">
        <v>56</v>
      </c>
    </row>
    <row r="2" ht="15.6" spans="6:6">
      <c r="F2" s="295" t="s">
        <v>57</v>
      </c>
    </row>
    <row r="3" ht="15.6" spans="1:6">
      <c r="A3" s="295" t="s">
        <v>58</v>
      </c>
      <c r="F3" s="295" t="s">
        <v>59</v>
      </c>
    </row>
    <row r="4" ht="19.5" customHeight="1" spans="1:6">
      <c r="A4" s="296" t="s">
        <v>60</v>
      </c>
      <c r="B4" s="296"/>
      <c r="C4" s="296"/>
      <c r="D4" s="296" t="s">
        <v>61</v>
      </c>
      <c r="E4" s="296"/>
      <c r="F4" s="296"/>
    </row>
    <row r="5" ht="19.5" customHeight="1" spans="1:6">
      <c r="A5" s="296" t="s">
        <v>62</v>
      </c>
      <c r="B5" s="296" t="s">
        <v>63</v>
      </c>
      <c r="C5" s="296" t="s">
        <v>64</v>
      </c>
      <c r="D5" s="296" t="s">
        <v>65</v>
      </c>
      <c r="E5" s="296" t="s">
        <v>63</v>
      </c>
      <c r="F5" s="296" t="s">
        <v>64</v>
      </c>
    </row>
    <row r="6" ht="19.5" customHeight="1" spans="1:6">
      <c r="A6" s="296" t="s">
        <v>66</v>
      </c>
      <c r="B6" s="296"/>
      <c r="C6" s="296" t="s">
        <v>67</v>
      </c>
      <c r="D6" s="296" t="s">
        <v>66</v>
      </c>
      <c r="E6" s="296"/>
      <c r="F6" s="296" t="s">
        <v>68</v>
      </c>
    </row>
    <row r="7" ht="19.5" customHeight="1" spans="1:6">
      <c r="A7" s="297" t="s">
        <v>69</v>
      </c>
      <c r="B7" s="296" t="s">
        <v>67</v>
      </c>
      <c r="C7" s="84">
        <v>158685088.27</v>
      </c>
      <c r="D7" s="297" t="s">
        <v>70</v>
      </c>
      <c r="E7" s="296" t="s">
        <v>71</v>
      </c>
      <c r="F7" s="84"/>
    </row>
    <row r="8" ht="19.5" customHeight="1" spans="1:6">
      <c r="A8" s="297" t="s">
        <v>72</v>
      </c>
      <c r="B8" s="296" t="s">
        <v>68</v>
      </c>
      <c r="C8" s="84">
        <v>3600000</v>
      </c>
      <c r="D8" s="297" t="s">
        <v>73</v>
      </c>
      <c r="E8" s="296" t="s">
        <v>74</v>
      </c>
      <c r="F8" s="84"/>
    </row>
    <row r="9" ht="19.5" customHeight="1" spans="1:6">
      <c r="A9" s="297" t="s">
        <v>75</v>
      </c>
      <c r="B9" s="296" t="s">
        <v>76</v>
      </c>
      <c r="C9" s="84"/>
      <c r="D9" s="297" t="s">
        <v>77</v>
      </c>
      <c r="E9" s="296" t="s">
        <v>78</v>
      </c>
      <c r="F9" s="84"/>
    </row>
    <row r="10" ht="19.5" customHeight="1" spans="1:6">
      <c r="A10" s="297" t="s">
        <v>79</v>
      </c>
      <c r="B10" s="296" t="s">
        <v>80</v>
      </c>
      <c r="C10" s="84"/>
      <c r="D10" s="297" t="s">
        <v>81</v>
      </c>
      <c r="E10" s="296" t="s">
        <v>82</v>
      </c>
      <c r="F10" s="84"/>
    </row>
    <row r="11" ht="19.5" customHeight="1" spans="1:6">
      <c r="A11" s="297" t="s">
        <v>83</v>
      </c>
      <c r="B11" s="296" t="s">
        <v>84</v>
      </c>
      <c r="C11" s="84"/>
      <c r="D11" s="297" t="s">
        <v>85</v>
      </c>
      <c r="E11" s="296" t="s">
        <v>86</v>
      </c>
      <c r="F11" s="84"/>
    </row>
    <row r="12" ht="19.5" customHeight="1" spans="1:6">
      <c r="A12" s="297" t="s">
        <v>87</v>
      </c>
      <c r="B12" s="296" t="s">
        <v>88</v>
      </c>
      <c r="C12" s="84"/>
      <c r="D12" s="297" t="s">
        <v>89</v>
      </c>
      <c r="E12" s="296" t="s">
        <v>90</v>
      </c>
      <c r="F12" s="84"/>
    </row>
    <row r="13" ht="19.5" customHeight="1" spans="1:6">
      <c r="A13" s="297" t="s">
        <v>91</v>
      </c>
      <c r="B13" s="296" t="s">
        <v>92</v>
      </c>
      <c r="C13" s="84"/>
      <c r="D13" s="297" t="s">
        <v>93</v>
      </c>
      <c r="E13" s="296" t="s">
        <v>94</v>
      </c>
      <c r="F13" s="84"/>
    </row>
    <row r="14" ht="19.5" customHeight="1" spans="1:6">
      <c r="A14" s="297" t="s">
        <v>95</v>
      </c>
      <c r="B14" s="296" t="s">
        <v>96</v>
      </c>
      <c r="C14" s="84">
        <v>1000000</v>
      </c>
      <c r="D14" s="297" t="s">
        <v>97</v>
      </c>
      <c r="E14" s="296" t="s">
        <v>98</v>
      </c>
      <c r="F14" s="84">
        <v>1828140.52</v>
      </c>
    </row>
    <row r="15" ht="19.5" customHeight="1" spans="1:6">
      <c r="A15" s="297"/>
      <c r="B15" s="296" t="s">
        <v>99</v>
      </c>
      <c r="C15" s="345"/>
      <c r="D15" s="297" t="s">
        <v>100</v>
      </c>
      <c r="E15" s="296" t="s">
        <v>101</v>
      </c>
      <c r="F15" s="84">
        <v>2241424.14</v>
      </c>
    </row>
    <row r="16" ht="19.5" customHeight="1" spans="1:6">
      <c r="A16" s="297"/>
      <c r="B16" s="296" t="s">
        <v>102</v>
      </c>
      <c r="C16" s="345"/>
      <c r="D16" s="297" t="s">
        <v>103</v>
      </c>
      <c r="E16" s="296" t="s">
        <v>104</v>
      </c>
      <c r="F16" s="84">
        <v>11300000</v>
      </c>
    </row>
    <row r="17" ht="19.5" customHeight="1" spans="1:6">
      <c r="A17" s="297"/>
      <c r="B17" s="296" t="s">
        <v>105</v>
      </c>
      <c r="C17" s="345"/>
      <c r="D17" s="297" t="s">
        <v>106</v>
      </c>
      <c r="E17" s="296" t="s">
        <v>107</v>
      </c>
      <c r="F17" s="84">
        <v>3600000</v>
      </c>
    </row>
    <row r="18" ht="19.5" customHeight="1" spans="1:6">
      <c r="A18" s="297"/>
      <c r="B18" s="296" t="s">
        <v>108</v>
      </c>
      <c r="C18" s="345"/>
      <c r="D18" s="297" t="s">
        <v>109</v>
      </c>
      <c r="E18" s="296" t="s">
        <v>110</v>
      </c>
      <c r="F18" s="84">
        <v>142300956.61</v>
      </c>
    </row>
    <row r="19" ht="19.5" customHeight="1" spans="1:6">
      <c r="A19" s="297"/>
      <c r="B19" s="296" t="s">
        <v>111</v>
      </c>
      <c r="C19" s="345"/>
      <c r="D19" s="297" t="s">
        <v>112</v>
      </c>
      <c r="E19" s="296" t="s">
        <v>113</v>
      </c>
      <c r="F19" s="84"/>
    </row>
    <row r="20" ht="19.5" customHeight="1" spans="1:6">
      <c r="A20" s="297"/>
      <c r="B20" s="296" t="s">
        <v>114</v>
      </c>
      <c r="C20" s="345"/>
      <c r="D20" s="297" t="s">
        <v>115</v>
      </c>
      <c r="E20" s="296" t="s">
        <v>116</v>
      </c>
      <c r="F20" s="84"/>
    </row>
    <row r="21" ht="19.5" customHeight="1" spans="1:6">
      <c r="A21" s="297"/>
      <c r="B21" s="296" t="s">
        <v>117</v>
      </c>
      <c r="C21" s="345"/>
      <c r="D21" s="297" t="s">
        <v>118</v>
      </c>
      <c r="E21" s="296" t="s">
        <v>119</v>
      </c>
      <c r="F21" s="84"/>
    </row>
    <row r="22" ht="19.5" customHeight="1" spans="1:6">
      <c r="A22" s="297"/>
      <c r="B22" s="296" t="s">
        <v>120</v>
      </c>
      <c r="C22" s="345"/>
      <c r="D22" s="297" t="s">
        <v>121</v>
      </c>
      <c r="E22" s="296" t="s">
        <v>122</v>
      </c>
      <c r="F22" s="84"/>
    </row>
    <row r="23" ht="19.5" customHeight="1" spans="1:6">
      <c r="A23" s="297"/>
      <c r="B23" s="296" t="s">
        <v>123</v>
      </c>
      <c r="C23" s="345"/>
      <c r="D23" s="297" t="s">
        <v>124</v>
      </c>
      <c r="E23" s="296" t="s">
        <v>125</v>
      </c>
      <c r="F23" s="84"/>
    </row>
    <row r="24" ht="19.5" customHeight="1" spans="1:6">
      <c r="A24" s="297"/>
      <c r="B24" s="296" t="s">
        <v>126</v>
      </c>
      <c r="C24" s="345"/>
      <c r="D24" s="297" t="s">
        <v>127</v>
      </c>
      <c r="E24" s="296" t="s">
        <v>128</v>
      </c>
      <c r="F24" s="84"/>
    </row>
    <row r="25" ht="19.5" customHeight="1" spans="1:6">
      <c r="A25" s="297"/>
      <c r="B25" s="296" t="s">
        <v>129</v>
      </c>
      <c r="C25" s="345"/>
      <c r="D25" s="297" t="s">
        <v>130</v>
      </c>
      <c r="E25" s="296" t="s">
        <v>131</v>
      </c>
      <c r="F25" s="84">
        <v>2014567</v>
      </c>
    </row>
    <row r="26" ht="19.5" customHeight="1" spans="1:6">
      <c r="A26" s="297"/>
      <c r="B26" s="296" t="s">
        <v>132</v>
      </c>
      <c r="C26" s="345"/>
      <c r="D26" s="297" t="s">
        <v>133</v>
      </c>
      <c r="E26" s="296" t="s">
        <v>134</v>
      </c>
      <c r="F26" s="84"/>
    </row>
    <row r="27" ht="19.5" customHeight="1" spans="1:6">
      <c r="A27" s="297"/>
      <c r="B27" s="296" t="s">
        <v>135</v>
      </c>
      <c r="C27" s="345"/>
      <c r="D27" s="297" t="s">
        <v>136</v>
      </c>
      <c r="E27" s="296" t="s">
        <v>137</v>
      </c>
      <c r="F27" s="84"/>
    </row>
    <row r="28" ht="19.5" customHeight="1" spans="1:6">
      <c r="A28" s="297"/>
      <c r="B28" s="296" t="s">
        <v>138</v>
      </c>
      <c r="C28" s="345"/>
      <c r="D28" s="297" t="s">
        <v>139</v>
      </c>
      <c r="E28" s="296" t="s">
        <v>140</v>
      </c>
      <c r="F28" s="84"/>
    </row>
    <row r="29" ht="19.5" customHeight="1" spans="1:6">
      <c r="A29" s="297"/>
      <c r="B29" s="296" t="s">
        <v>141</v>
      </c>
      <c r="C29" s="345"/>
      <c r="D29" s="297" t="s">
        <v>142</v>
      </c>
      <c r="E29" s="296" t="s">
        <v>143</v>
      </c>
      <c r="F29" s="84"/>
    </row>
    <row r="30" ht="19.5" customHeight="1" spans="1:6">
      <c r="A30" s="296"/>
      <c r="B30" s="296" t="s">
        <v>144</v>
      </c>
      <c r="C30" s="345"/>
      <c r="D30" s="297" t="s">
        <v>145</v>
      </c>
      <c r="E30" s="296" t="s">
        <v>146</v>
      </c>
      <c r="F30" s="84"/>
    </row>
    <row r="31" ht="19.5" customHeight="1" spans="1:6">
      <c r="A31" s="296"/>
      <c r="B31" s="296" t="s">
        <v>147</v>
      </c>
      <c r="C31" s="345"/>
      <c r="D31" s="297" t="s">
        <v>148</v>
      </c>
      <c r="E31" s="296" t="s">
        <v>149</v>
      </c>
      <c r="F31" s="84"/>
    </row>
    <row r="32" ht="19.5" customHeight="1" spans="1:6">
      <c r="A32" s="296"/>
      <c r="B32" s="296" t="s">
        <v>150</v>
      </c>
      <c r="C32" s="345"/>
      <c r="D32" s="297" t="s">
        <v>151</v>
      </c>
      <c r="E32" s="296" t="s">
        <v>152</v>
      </c>
      <c r="F32" s="84"/>
    </row>
    <row r="33" ht="19.5" customHeight="1" spans="1:6">
      <c r="A33" s="296" t="s">
        <v>153</v>
      </c>
      <c r="B33" s="296" t="s">
        <v>154</v>
      </c>
      <c r="C33" s="84">
        <v>163285088.27</v>
      </c>
      <c r="D33" s="296" t="s">
        <v>155</v>
      </c>
      <c r="E33" s="296" t="s">
        <v>156</v>
      </c>
      <c r="F33" s="84">
        <v>163285088.27</v>
      </c>
    </row>
    <row r="34" ht="19.5" customHeight="1" spans="1:6">
      <c r="A34" s="297" t="s">
        <v>157</v>
      </c>
      <c r="B34" s="296" t="s">
        <v>158</v>
      </c>
      <c r="C34" s="84"/>
      <c r="D34" s="297" t="s">
        <v>159</v>
      </c>
      <c r="E34" s="296" t="s">
        <v>160</v>
      </c>
      <c r="F34" s="84"/>
    </row>
    <row r="35" ht="19.5" customHeight="1" spans="1:6">
      <c r="A35" s="302" t="s">
        <v>161</v>
      </c>
      <c r="B35" s="346" t="s">
        <v>162</v>
      </c>
      <c r="C35" s="304"/>
      <c r="D35" s="302" t="s">
        <v>163</v>
      </c>
      <c r="E35" s="346" t="s">
        <v>164</v>
      </c>
      <c r="F35" s="304"/>
    </row>
    <row r="36" ht="19.5" customHeight="1" spans="1:6">
      <c r="A36" s="348" t="s">
        <v>165</v>
      </c>
      <c r="B36" s="348" t="s">
        <v>166</v>
      </c>
      <c r="C36" s="300">
        <v>163285088.27</v>
      </c>
      <c r="D36" s="348" t="s">
        <v>165</v>
      </c>
      <c r="E36" s="348" t="s">
        <v>167</v>
      </c>
      <c r="F36" s="300">
        <v>163285088.27</v>
      </c>
    </row>
    <row r="37" ht="19.5" customHeight="1" spans="1:6">
      <c r="A37" s="349" t="s">
        <v>168</v>
      </c>
      <c r="B37" s="349"/>
      <c r="C37" s="349"/>
      <c r="D37" s="349"/>
      <c r="E37" s="349"/>
      <c r="F37" s="349"/>
    </row>
    <row r="38" ht="19.5" customHeight="1" spans="1:6">
      <c r="A38" s="349" t="s">
        <v>169</v>
      </c>
      <c r="B38" s="349"/>
      <c r="C38" s="349"/>
      <c r="D38" s="349"/>
      <c r="E38" s="349"/>
      <c r="F38" s="349"/>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2"/>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4"/>
  <cols>
    <col min="1" max="3" width="3.21296296296296" customWidth="1"/>
    <col min="4" max="4" width="34.4444444444444" customWidth="1"/>
    <col min="5" max="5" width="17.6666666666667" customWidth="1"/>
    <col min="6" max="6" width="19.1111111111111" customWidth="1"/>
    <col min="7" max="7" width="12.7777777777778" customWidth="1"/>
    <col min="8" max="8" width="11.4444444444444" customWidth="1"/>
    <col min="9" max="9" width="10.3333333333333" customWidth="1"/>
    <col min="10" max="10" width="10.7777777777778" customWidth="1"/>
    <col min="11" max="11" width="8.21296296296296" customWidth="1"/>
    <col min="12" max="12" width="14" customWidth="1"/>
  </cols>
  <sheetData>
    <row r="1" ht="28.2" spans="7:7">
      <c r="G1" s="342" t="s">
        <v>170</v>
      </c>
    </row>
    <row r="2" ht="15.6" spans="12:12">
      <c r="L2" s="295" t="s">
        <v>171</v>
      </c>
    </row>
    <row r="3" ht="15.6" spans="1:12">
      <c r="A3" s="295" t="s">
        <v>58</v>
      </c>
      <c r="L3" s="295" t="s">
        <v>59</v>
      </c>
    </row>
    <row r="4" ht="19.5" customHeight="1" spans="1:12">
      <c r="A4" s="296" t="s">
        <v>62</v>
      </c>
      <c r="B4" s="296"/>
      <c r="C4" s="296"/>
      <c r="D4" s="296"/>
      <c r="E4" s="307" t="s">
        <v>153</v>
      </c>
      <c r="F4" s="307" t="s">
        <v>172</v>
      </c>
      <c r="G4" s="307" t="s">
        <v>173</v>
      </c>
      <c r="H4" s="307" t="s">
        <v>174</v>
      </c>
      <c r="I4" s="307"/>
      <c r="J4" s="307" t="s">
        <v>175</v>
      </c>
      <c r="K4" s="307" t="s">
        <v>176</v>
      </c>
      <c r="L4" s="307" t="s">
        <v>177</v>
      </c>
    </row>
    <row r="5" ht="19.5" customHeight="1" spans="1:12">
      <c r="A5" s="307" t="s">
        <v>178</v>
      </c>
      <c r="B5" s="307"/>
      <c r="C5" s="307"/>
      <c r="D5" s="296" t="s">
        <v>179</v>
      </c>
      <c r="E5" s="307"/>
      <c r="F5" s="307"/>
      <c r="G5" s="307"/>
      <c r="H5" s="307" t="s">
        <v>180</v>
      </c>
      <c r="I5" s="307" t="s">
        <v>181</v>
      </c>
      <c r="J5" s="307"/>
      <c r="K5" s="307"/>
      <c r="L5" s="307" t="s">
        <v>180</v>
      </c>
    </row>
    <row r="6" ht="19.5" customHeight="1" spans="1:12">
      <c r="A6" s="307"/>
      <c r="B6" s="307"/>
      <c r="C6" s="307"/>
      <c r="D6" s="296"/>
      <c r="E6" s="307"/>
      <c r="F6" s="307"/>
      <c r="G6" s="307"/>
      <c r="H6" s="307"/>
      <c r="I6" s="307"/>
      <c r="J6" s="307"/>
      <c r="K6" s="307"/>
      <c r="L6" s="307"/>
    </row>
    <row r="7" ht="19.5" customHeight="1" spans="1:12">
      <c r="A7" s="307"/>
      <c r="B7" s="307"/>
      <c r="C7" s="307"/>
      <c r="D7" s="296"/>
      <c r="E7" s="307"/>
      <c r="F7" s="307"/>
      <c r="G7" s="307"/>
      <c r="H7" s="307"/>
      <c r="I7" s="307"/>
      <c r="J7" s="307"/>
      <c r="K7" s="307"/>
      <c r="L7" s="307"/>
    </row>
    <row r="8" ht="19.5" customHeight="1" spans="1:12">
      <c r="A8" s="296" t="s">
        <v>182</v>
      </c>
      <c r="B8" s="296" t="s">
        <v>183</v>
      </c>
      <c r="C8" s="296" t="s">
        <v>184</v>
      </c>
      <c r="D8" s="296" t="s">
        <v>66</v>
      </c>
      <c r="E8" s="307" t="s">
        <v>67</v>
      </c>
      <c r="F8" s="307" t="s">
        <v>68</v>
      </c>
      <c r="G8" s="307" t="s">
        <v>76</v>
      </c>
      <c r="H8" s="307" t="s">
        <v>80</v>
      </c>
      <c r="I8" s="307" t="s">
        <v>84</v>
      </c>
      <c r="J8" s="307" t="s">
        <v>88</v>
      </c>
      <c r="K8" s="307" t="s">
        <v>92</v>
      </c>
      <c r="L8" s="307" t="s">
        <v>96</v>
      </c>
    </row>
    <row r="9" ht="19.5" customHeight="1" spans="1:12">
      <c r="A9" s="296"/>
      <c r="B9" s="296"/>
      <c r="C9" s="296"/>
      <c r="D9" s="296" t="s">
        <v>185</v>
      </c>
      <c r="E9" s="84">
        <v>163285088.27</v>
      </c>
      <c r="F9" s="84">
        <v>162285088.27</v>
      </c>
      <c r="G9" s="84"/>
      <c r="H9" s="84"/>
      <c r="I9" s="84"/>
      <c r="J9" s="84"/>
      <c r="K9" s="84"/>
      <c r="L9" s="84">
        <v>1000000</v>
      </c>
    </row>
    <row r="10" ht="19.5" customHeight="1" spans="1:12">
      <c r="A10" s="339" t="s">
        <v>186</v>
      </c>
      <c r="B10" s="339"/>
      <c r="C10" s="339"/>
      <c r="D10" s="339" t="s">
        <v>187</v>
      </c>
      <c r="E10" s="84">
        <v>1828140.52</v>
      </c>
      <c r="F10" s="84">
        <v>1828140.52</v>
      </c>
      <c r="G10" s="84"/>
      <c r="H10" s="84"/>
      <c r="I10" s="84"/>
      <c r="J10" s="84"/>
      <c r="K10" s="84"/>
      <c r="L10" s="84"/>
    </row>
    <row r="11" ht="19.5" customHeight="1" spans="1:12">
      <c r="A11" s="339" t="s">
        <v>188</v>
      </c>
      <c r="B11" s="339"/>
      <c r="C11" s="339"/>
      <c r="D11" s="339" t="s">
        <v>189</v>
      </c>
      <c r="E11" s="84">
        <v>1663264.52</v>
      </c>
      <c r="F11" s="84">
        <v>1663264.52</v>
      </c>
      <c r="G11" s="84"/>
      <c r="H11" s="84"/>
      <c r="I11" s="84"/>
      <c r="J11" s="84"/>
      <c r="K11" s="84"/>
      <c r="L11" s="84"/>
    </row>
    <row r="12" ht="19.5" customHeight="1" spans="1:12">
      <c r="A12" s="339" t="s">
        <v>190</v>
      </c>
      <c r="B12" s="339"/>
      <c r="C12" s="339"/>
      <c r="D12" s="339" t="s">
        <v>191</v>
      </c>
      <c r="E12" s="84">
        <v>5850</v>
      </c>
      <c r="F12" s="84">
        <v>5850</v>
      </c>
      <c r="G12" s="84"/>
      <c r="H12" s="84"/>
      <c r="I12" s="84"/>
      <c r="J12" s="84"/>
      <c r="K12" s="84"/>
      <c r="L12" s="84"/>
    </row>
    <row r="13" ht="19.5" customHeight="1" spans="1:12">
      <c r="A13" s="339" t="s">
        <v>192</v>
      </c>
      <c r="B13" s="339"/>
      <c r="C13" s="339"/>
      <c r="D13" s="339" t="s">
        <v>193</v>
      </c>
      <c r="E13" s="84">
        <v>450</v>
      </c>
      <c r="F13" s="84">
        <v>450</v>
      </c>
      <c r="G13" s="84"/>
      <c r="H13" s="84"/>
      <c r="I13" s="84"/>
      <c r="J13" s="84"/>
      <c r="K13" s="84"/>
      <c r="L13" s="84"/>
    </row>
    <row r="14" ht="19.5" customHeight="1" spans="1:12">
      <c r="A14" s="339" t="s">
        <v>194</v>
      </c>
      <c r="B14" s="339"/>
      <c r="C14" s="339"/>
      <c r="D14" s="339" t="s">
        <v>195</v>
      </c>
      <c r="E14" s="84">
        <v>1656964.52</v>
      </c>
      <c r="F14" s="84">
        <v>1656964.52</v>
      </c>
      <c r="G14" s="84"/>
      <c r="H14" s="84"/>
      <c r="I14" s="84"/>
      <c r="J14" s="84"/>
      <c r="K14" s="84"/>
      <c r="L14" s="84"/>
    </row>
    <row r="15" ht="19.5" customHeight="1" spans="1:12">
      <c r="A15" s="339" t="s">
        <v>196</v>
      </c>
      <c r="B15" s="339"/>
      <c r="C15" s="339"/>
      <c r="D15" s="339" t="s">
        <v>197</v>
      </c>
      <c r="E15" s="84">
        <v>164876</v>
      </c>
      <c r="F15" s="84">
        <v>164876</v>
      </c>
      <c r="G15" s="84"/>
      <c r="H15" s="84"/>
      <c r="I15" s="84"/>
      <c r="J15" s="84"/>
      <c r="K15" s="84"/>
      <c r="L15" s="84"/>
    </row>
    <row r="16" ht="19.5" customHeight="1" spans="1:12">
      <c r="A16" s="339" t="s">
        <v>198</v>
      </c>
      <c r="B16" s="339"/>
      <c r="C16" s="339"/>
      <c r="D16" s="339" t="s">
        <v>199</v>
      </c>
      <c r="E16" s="84">
        <v>164876</v>
      </c>
      <c r="F16" s="84">
        <v>164876</v>
      </c>
      <c r="G16" s="84"/>
      <c r="H16" s="84"/>
      <c r="I16" s="84"/>
      <c r="J16" s="84"/>
      <c r="K16" s="84"/>
      <c r="L16" s="84"/>
    </row>
    <row r="17" ht="19.5" customHeight="1" spans="1:12">
      <c r="A17" s="339" t="s">
        <v>200</v>
      </c>
      <c r="B17" s="339"/>
      <c r="C17" s="339"/>
      <c r="D17" s="339" t="s">
        <v>201</v>
      </c>
      <c r="E17" s="84">
        <v>2241424.14</v>
      </c>
      <c r="F17" s="84">
        <v>2241424.14</v>
      </c>
      <c r="G17" s="84"/>
      <c r="H17" s="84"/>
      <c r="I17" s="84"/>
      <c r="J17" s="84"/>
      <c r="K17" s="84"/>
      <c r="L17" s="84"/>
    </row>
    <row r="18" ht="19.5" customHeight="1" spans="1:12">
      <c r="A18" s="339" t="s">
        <v>202</v>
      </c>
      <c r="B18" s="339"/>
      <c r="C18" s="339"/>
      <c r="D18" s="339" t="s">
        <v>203</v>
      </c>
      <c r="E18" s="84">
        <v>2241424.14</v>
      </c>
      <c r="F18" s="84">
        <v>2241424.14</v>
      </c>
      <c r="G18" s="84"/>
      <c r="H18" s="84"/>
      <c r="I18" s="84"/>
      <c r="J18" s="84"/>
      <c r="K18" s="84"/>
      <c r="L18" s="84"/>
    </row>
    <row r="19" ht="19.5" customHeight="1" spans="1:12">
      <c r="A19" s="339" t="s">
        <v>204</v>
      </c>
      <c r="B19" s="339"/>
      <c r="C19" s="339"/>
      <c r="D19" s="339" t="s">
        <v>205</v>
      </c>
      <c r="E19" s="84">
        <v>644667.74</v>
      </c>
      <c r="F19" s="84">
        <v>644667.74</v>
      </c>
      <c r="G19" s="84"/>
      <c r="H19" s="84"/>
      <c r="I19" s="84"/>
      <c r="J19" s="84"/>
      <c r="K19" s="84"/>
      <c r="L19" s="84"/>
    </row>
    <row r="20" ht="19.5" customHeight="1" spans="1:12">
      <c r="A20" s="339" t="s">
        <v>206</v>
      </c>
      <c r="B20" s="339"/>
      <c r="C20" s="339"/>
      <c r="D20" s="339" t="s">
        <v>207</v>
      </c>
      <c r="E20" s="84">
        <v>763269.38</v>
      </c>
      <c r="F20" s="84">
        <v>763269.38</v>
      </c>
      <c r="G20" s="84"/>
      <c r="H20" s="84"/>
      <c r="I20" s="84"/>
      <c r="J20" s="84"/>
      <c r="K20" s="84"/>
      <c r="L20" s="84"/>
    </row>
    <row r="21" ht="19.5" customHeight="1" spans="1:12">
      <c r="A21" s="339" t="s">
        <v>208</v>
      </c>
      <c r="B21" s="339"/>
      <c r="C21" s="339"/>
      <c r="D21" s="339" t="s">
        <v>209</v>
      </c>
      <c r="E21" s="84">
        <v>782245.13</v>
      </c>
      <c r="F21" s="84">
        <v>782245.13</v>
      </c>
      <c r="G21" s="84"/>
      <c r="H21" s="84"/>
      <c r="I21" s="84"/>
      <c r="J21" s="84"/>
      <c r="K21" s="84"/>
      <c r="L21" s="84"/>
    </row>
    <row r="22" ht="19.5" customHeight="1" spans="1:12">
      <c r="A22" s="339" t="s">
        <v>210</v>
      </c>
      <c r="B22" s="339"/>
      <c r="C22" s="339"/>
      <c r="D22" s="339" t="s">
        <v>211</v>
      </c>
      <c r="E22" s="84">
        <v>51241.89</v>
      </c>
      <c r="F22" s="84">
        <v>51241.89</v>
      </c>
      <c r="G22" s="84"/>
      <c r="H22" s="84"/>
      <c r="I22" s="84"/>
      <c r="J22" s="84"/>
      <c r="K22" s="84"/>
      <c r="L22" s="84"/>
    </row>
    <row r="23" ht="19.5" customHeight="1" spans="1:12">
      <c r="A23" s="339" t="s">
        <v>212</v>
      </c>
      <c r="B23" s="339"/>
      <c r="C23" s="339"/>
      <c r="D23" s="339" t="s">
        <v>213</v>
      </c>
      <c r="E23" s="84">
        <v>11300000</v>
      </c>
      <c r="F23" s="84">
        <v>10300000</v>
      </c>
      <c r="G23" s="84"/>
      <c r="H23" s="84"/>
      <c r="I23" s="84"/>
      <c r="J23" s="84"/>
      <c r="K23" s="84"/>
      <c r="L23" s="84">
        <v>1000000</v>
      </c>
    </row>
    <row r="24" ht="19.5" customHeight="1" spans="1:12">
      <c r="A24" s="339" t="s">
        <v>214</v>
      </c>
      <c r="B24" s="339"/>
      <c r="C24" s="339"/>
      <c r="D24" s="339" t="s">
        <v>215</v>
      </c>
      <c r="E24" s="84">
        <v>11300000</v>
      </c>
      <c r="F24" s="84">
        <v>10300000</v>
      </c>
      <c r="G24" s="84"/>
      <c r="H24" s="84"/>
      <c r="I24" s="84"/>
      <c r="J24" s="84"/>
      <c r="K24" s="84"/>
      <c r="L24" s="84">
        <v>1000000</v>
      </c>
    </row>
    <row r="25" ht="19.5" customHeight="1" spans="1:12">
      <c r="A25" s="339" t="s">
        <v>216</v>
      </c>
      <c r="B25" s="339"/>
      <c r="C25" s="339"/>
      <c r="D25" s="339" t="s">
        <v>217</v>
      </c>
      <c r="E25" s="84">
        <v>11300000</v>
      </c>
      <c r="F25" s="84">
        <v>10300000</v>
      </c>
      <c r="G25" s="84"/>
      <c r="H25" s="84"/>
      <c r="I25" s="84"/>
      <c r="J25" s="84"/>
      <c r="K25" s="84"/>
      <c r="L25" s="84">
        <v>1000000</v>
      </c>
    </row>
    <row r="26" ht="19.5" customHeight="1" spans="1:12">
      <c r="A26" s="339" t="s">
        <v>218</v>
      </c>
      <c r="B26" s="339"/>
      <c r="C26" s="339"/>
      <c r="D26" s="339" t="s">
        <v>219</v>
      </c>
      <c r="E26" s="84">
        <v>3600000</v>
      </c>
      <c r="F26" s="84">
        <v>3600000</v>
      </c>
      <c r="G26" s="84"/>
      <c r="H26" s="84"/>
      <c r="I26" s="84"/>
      <c r="J26" s="84"/>
      <c r="K26" s="84"/>
      <c r="L26" s="84"/>
    </row>
    <row r="27" ht="19.5" customHeight="1" spans="1:12">
      <c r="A27" s="339" t="s">
        <v>220</v>
      </c>
      <c r="B27" s="339"/>
      <c r="C27" s="339"/>
      <c r="D27" s="339" t="s">
        <v>221</v>
      </c>
      <c r="E27" s="84">
        <v>3600000</v>
      </c>
      <c r="F27" s="84">
        <v>3600000</v>
      </c>
      <c r="G27" s="84"/>
      <c r="H27" s="84"/>
      <c r="I27" s="84"/>
      <c r="J27" s="84"/>
      <c r="K27" s="84"/>
      <c r="L27" s="84"/>
    </row>
    <row r="28" ht="19.5" customHeight="1" spans="1:12">
      <c r="A28" s="339" t="s">
        <v>222</v>
      </c>
      <c r="B28" s="339"/>
      <c r="C28" s="339"/>
      <c r="D28" s="339" t="s">
        <v>223</v>
      </c>
      <c r="E28" s="84">
        <v>1200000</v>
      </c>
      <c r="F28" s="84">
        <v>1200000</v>
      </c>
      <c r="G28" s="84"/>
      <c r="H28" s="84"/>
      <c r="I28" s="84"/>
      <c r="J28" s="84"/>
      <c r="K28" s="84"/>
      <c r="L28" s="84"/>
    </row>
    <row r="29" ht="19.5" customHeight="1" spans="1:12">
      <c r="A29" s="339" t="s">
        <v>224</v>
      </c>
      <c r="B29" s="339"/>
      <c r="C29" s="339"/>
      <c r="D29" s="339" t="s">
        <v>225</v>
      </c>
      <c r="E29" s="84">
        <v>2400000</v>
      </c>
      <c r="F29" s="84">
        <v>2400000</v>
      </c>
      <c r="G29" s="84"/>
      <c r="H29" s="84"/>
      <c r="I29" s="84"/>
      <c r="J29" s="84"/>
      <c r="K29" s="84"/>
      <c r="L29" s="84"/>
    </row>
    <row r="30" ht="19.5" customHeight="1" spans="1:12">
      <c r="A30" s="339" t="s">
        <v>226</v>
      </c>
      <c r="B30" s="339"/>
      <c r="C30" s="339"/>
      <c r="D30" s="339" t="s">
        <v>227</v>
      </c>
      <c r="E30" s="84">
        <v>142300956.61</v>
      </c>
      <c r="F30" s="84">
        <v>142300956.61</v>
      </c>
      <c r="G30" s="84"/>
      <c r="H30" s="84"/>
      <c r="I30" s="84"/>
      <c r="J30" s="84"/>
      <c r="K30" s="84"/>
      <c r="L30" s="84"/>
    </row>
    <row r="31" ht="19.5" customHeight="1" spans="1:12">
      <c r="A31" s="339" t="s">
        <v>228</v>
      </c>
      <c r="B31" s="339"/>
      <c r="C31" s="339"/>
      <c r="D31" s="339" t="s">
        <v>229</v>
      </c>
      <c r="E31" s="84">
        <v>141156956.61</v>
      </c>
      <c r="F31" s="84">
        <v>141156956.61</v>
      </c>
      <c r="G31" s="84"/>
      <c r="H31" s="84"/>
      <c r="I31" s="84"/>
      <c r="J31" s="84"/>
      <c r="K31" s="84"/>
      <c r="L31" s="84"/>
    </row>
    <row r="32" ht="19.5" customHeight="1" spans="1:12">
      <c r="A32" s="339" t="s">
        <v>230</v>
      </c>
      <c r="B32" s="339"/>
      <c r="C32" s="339"/>
      <c r="D32" s="339" t="s">
        <v>231</v>
      </c>
      <c r="E32" s="84">
        <v>3695414.6</v>
      </c>
      <c r="F32" s="84">
        <v>3695414.6</v>
      </c>
      <c r="G32" s="84"/>
      <c r="H32" s="84"/>
      <c r="I32" s="84"/>
      <c r="J32" s="84"/>
      <c r="K32" s="84"/>
      <c r="L32" s="84"/>
    </row>
    <row r="33" ht="19.5" customHeight="1" spans="1:12">
      <c r="A33" s="339" t="s">
        <v>232</v>
      </c>
      <c r="B33" s="339"/>
      <c r="C33" s="339"/>
      <c r="D33" s="339" t="s">
        <v>233</v>
      </c>
      <c r="E33" s="84">
        <v>17427889.38</v>
      </c>
      <c r="F33" s="84">
        <v>17427889.38</v>
      </c>
      <c r="G33" s="84"/>
      <c r="H33" s="84"/>
      <c r="I33" s="84"/>
      <c r="J33" s="84"/>
      <c r="K33" s="84"/>
      <c r="L33" s="84"/>
    </row>
    <row r="34" ht="19.5" customHeight="1" spans="1:12">
      <c r="A34" s="339" t="s">
        <v>234</v>
      </c>
      <c r="B34" s="339"/>
      <c r="C34" s="339"/>
      <c r="D34" s="339" t="s">
        <v>235</v>
      </c>
      <c r="E34" s="84">
        <v>10129149.01</v>
      </c>
      <c r="F34" s="84">
        <v>10129149.01</v>
      </c>
      <c r="G34" s="84"/>
      <c r="H34" s="84"/>
      <c r="I34" s="84"/>
      <c r="J34" s="84"/>
      <c r="K34" s="84"/>
      <c r="L34" s="84"/>
    </row>
    <row r="35" ht="19.5" customHeight="1" spans="1:12">
      <c r="A35" s="339" t="s">
        <v>236</v>
      </c>
      <c r="B35" s="339"/>
      <c r="C35" s="339"/>
      <c r="D35" s="339" t="s">
        <v>237</v>
      </c>
      <c r="E35" s="84">
        <v>1761330</v>
      </c>
      <c r="F35" s="84">
        <v>1761330</v>
      </c>
      <c r="G35" s="84"/>
      <c r="H35" s="84"/>
      <c r="I35" s="84"/>
      <c r="J35" s="84"/>
      <c r="K35" s="84"/>
      <c r="L35" s="84"/>
    </row>
    <row r="36" ht="19.5" customHeight="1" spans="1:12">
      <c r="A36" s="339" t="s">
        <v>238</v>
      </c>
      <c r="B36" s="339"/>
      <c r="C36" s="339"/>
      <c r="D36" s="339" t="s">
        <v>239</v>
      </c>
      <c r="E36" s="84">
        <v>106484.13</v>
      </c>
      <c r="F36" s="84">
        <v>106484.13</v>
      </c>
      <c r="G36" s="84"/>
      <c r="H36" s="84"/>
      <c r="I36" s="84"/>
      <c r="J36" s="84"/>
      <c r="K36" s="84"/>
      <c r="L36" s="84"/>
    </row>
    <row r="37" ht="19.5" customHeight="1" spans="1:12">
      <c r="A37" s="339" t="s">
        <v>240</v>
      </c>
      <c r="B37" s="339"/>
      <c r="C37" s="339"/>
      <c r="D37" s="339" t="s">
        <v>241</v>
      </c>
      <c r="E37" s="84">
        <v>203855</v>
      </c>
      <c r="F37" s="84">
        <v>203855</v>
      </c>
      <c r="G37" s="84"/>
      <c r="H37" s="84"/>
      <c r="I37" s="84"/>
      <c r="J37" s="84"/>
      <c r="K37" s="84"/>
      <c r="L37" s="84"/>
    </row>
    <row r="38" ht="19.5" customHeight="1" spans="1:12">
      <c r="A38" s="339" t="s">
        <v>242</v>
      </c>
      <c r="B38" s="339"/>
      <c r="C38" s="339"/>
      <c r="D38" s="339" t="s">
        <v>243</v>
      </c>
      <c r="E38" s="84">
        <v>19280</v>
      </c>
      <c r="F38" s="84">
        <v>19280</v>
      </c>
      <c r="G38" s="84"/>
      <c r="H38" s="84"/>
      <c r="I38" s="84"/>
      <c r="J38" s="84"/>
      <c r="K38" s="84"/>
      <c r="L38" s="84"/>
    </row>
    <row r="39" ht="19.5" customHeight="1" spans="1:12">
      <c r="A39" s="339" t="s">
        <v>244</v>
      </c>
      <c r="B39" s="339"/>
      <c r="C39" s="339"/>
      <c r="D39" s="339" t="s">
        <v>245</v>
      </c>
      <c r="E39" s="84">
        <v>1520000</v>
      </c>
      <c r="F39" s="84">
        <v>1520000</v>
      </c>
      <c r="G39" s="84"/>
      <c r="H39" s="84"/>
      <c r="I39" s="84"/>
      <c r="J39" s="84"/>
      <c r="K39" s="84"/>
      <c r="L39" s="84"/>
    </row>
    <row r="40" ht="19.5" customHeight="1" spans="1:12">
      <c r="A40" s="339" t="s">
        <v>246</v>
      </c>
      <c r="B40" s="339"/>
      <c r="C40" s="339"/>
      <c r="D40" s="339" t="s">
        <v>247</v>
      </c>
      <c r="E40" s="84">
        <v>30246805.6</v>
      </c>
      <c r="F40" s="84">
        <v>30246805.6</v>
      </c>
      <c r="G40" s="84"/>
      <c r="H40" s="84"/>
      <c r="I40" s="84"/>
      <c r="J40" s="84"/>
      <c r="K40" s="84"/>
      <c r="L40" s="84"/>
    </row>
    <row r="41" ht="19.5" customHeight="1" spans="1:12">
      <c r="A41" s="339" t="s">
        <v>248</v>
      </c>
      <c r="B41" s="339"/>
      <c r="C41" s="339"/>
      <c r="D41" s="339" t="s">
        <v>249</v>
      </c>
      <c r="E41" s="84">
        <v>24057351.76</v>
      </c>
      <c r="F41" s="84">
        <v>24057351.76</v>
      </c>
      <c r="G41" s="84"/>
      <c r="H41" s="84"/>
      <c r="I41" s="84"/>
      <c r="J41" s="84"/>
      <c r="K41" s="84"/>
      <c r="L41" s="84"/>
    </row>
    <row r="42" ht="19.5" customHeight="1" spans="1:12">
      <c r="A42" s="339" t="s">
        <v>250</v>
      </c>
      <c r="B42" s="339"/>
      <c r="C42" s="339"/>
      <c r="D42" s="339" t="s">
        <v>251</v>
      </c>
      <c r="E42" s="84">
        <v>39084887.23</v>
      </c>
      <c r="F42" s="84">
        <v>39084887.23</v>
      </c>
      <c r="G42" s="84"/>
      <c r="H42" s="84"/>
      <c r="I42" s="84"/>
      <c r="J42" s="84"/>
      <c r="K42" s="84"/>
      <c r="L42" s="84"/>
    </row>
    <row r="43" ht="19.5" customHeight="1" spans="1:12">
      <c r="A43" s="339" t="s">
        <v>252</v>
      </c>
      <c r="B43" s="339"/>
      <c r="C43" s="339"/>
      <c r="D43" s="339" t="s">
        <v>253</v>
      </c>
      <c r="E43" s="84">
        <v>2500000</v>
      </c>
      <c r="F43" s="84">
        <v>2500000</v>
      </c>
      <c r="G43" s="84"/>
      <c r="H43" s="84"/>
      <c r="I43" s="84"/>
      <c r="J43" s="84"/>
      <c r="K43" s="84"/>
      <c r="L43" s="84"/>
    </row>
    <row r="44" ht="19.5" customHeight="1" spans="1:12">
      <c r="A44" s="339" t="s">
        <v>254</v>
      </c>
      <c r="B44" s="339"/>
      <c r="C44" s="339"/>
      <c r="D44" s="339" t="s">
        <v>255</v>
      </c>
      <c r="E44" s="84">
        <v>10404509.9</v>
      </c>
      <c r="F44" s="84">
        <v>10404509.9</v>
      </c>
      <c r="G44" s="84"/>
      <c r="H44" s="84"/>
      <c r="I44" s="84"/>
      <c r="J44" s="84"/>
      <c r="K44" s="84"/>
      <c r="L44" s="84"/>
    </row>
    <row r="45" ht="19.5" customHeight="1" spans="1:12">
      <c r="A45" s="339" t="s">
        <v>256</v>
      </c>
      <c r="B45" s="339"/>
      <c r="C45" s="339"/>
      <c r="D45" s="339" t="s">
        <v>257</v>
      </c>
      <c r="E45" s="84">
        <v>144000</v>
      </c>
      <c r="F45" s="84">
        <v>144000</v>
      </c>
      <c r="G45" s="84"/>
      <c r="H45" s="84"/>
      <c r="I45" s="84"/>
      <c r="J45" s="84"/>
      <c r="K45" s="84"/>
      <c r="L45" s="84"/>
    </row>
    <row r="46" ht="19.5" customHeight="1" spans="1:12">
      <c r="A46" s="339" t="s">
        <v>258</v>
      </c>
      <c r="B46" s="339"/>
      <c r="C46" s="339"/>
      <c r="D46" s="339" t="s">
        <v>259</v>
      </c>
      <c r="E46" s="84">
        <v>144000</v>
      </c>
      <c r="F46" s="84">
        <v>144000</v>
      </c>
      <c r="G46" s="84"/>
      <c r="H46" s="84"/>
      <c r="I46" s="84"/>
      <c r="J46" s="84"/>
      <c r="K46" s="84"/>
      <c r="L46" s="84"/>
    </row>
    <row r="47" ht="19.5" customHeight="1" spans="1:12">
      <c r="A47" s="339" t="s">
        <v>260</v>
      </c>
      <c r="B47" s="339"/>
      <c r="C47" s="339"/>
      <c r="D47" s="339" t="s">
        <v>261</v>
      </c>
      <c r="E47" s="84">
        <v>1000000</v>
      </c>
      <c r="F47" s="84">
        <v>1000000</v>
      </c>
      <c r="G47" s="84"/>
      <c r="H47" s="84"/>
      <c r="I47" s="84"/>
      <c r="J47" s="84"/>
      <c r="K47" s="84"/>
      <c r="L47" s="84"/>
    </row>
    <row r="48" ht="19.5" customHeight="1" spans="1:12">
      <c r="A48" s="339" t="s">
        <v>262</v>
      </c>
      <c r="B48" s="339"/>
      <c r="C48" s="339"/>
      <c r="D48" s="339" t="s">
        <v>263</v>
      </c>
      <c r="E48" s="84">
        <v>1000000</v>
      </c>
      <c r="F48" s="84">
        <v>1000000</v>
      </c>
      <c r="G48" s="84"/>
      <c r="H48" s="84"/>
      <c r="I48" s="84"/>
      <c r="J48" s="84"/>
      <c r="K48" s="84"/>
      <c r="L48" s="84"/>
    </row>
    <row r="49" ht="19.5" customHeight="1" spans="1:12">
      <c r="A49" s="339" t="s">
        <v>264</v>
      </c>
      <c r="B49" s="339"/>
      <c r="C49" s="339"/>
      <c r="D49" s="339" t="s">
        <v>265</v>
      </c>
      <c r="E49" s="84">
        <v>2014567</v>
      </c>
      <c r="F49" s="84">
        <v>2014567</v>
      </c>
      <c r="G49" s="84"/>
      <c r="H49" s="84"/>
      <c r="I49" s="84"/>
      <c r="J49" s="84"/>
      <c r="K49" s="84"/>
      <c r="L49" s="84"/>
    </row>
    <row r="50" ht="19.5" customHeight="1" spans="1:12">
      <c r="A50" s="339" t="s">
        <v>266</v>
      </c>
      <c r="B50" s="339"/>
      <c r="C50" s="339"/>
      <c r="D50" s="339" t="s">
        <v>267</v>
      </c>
      <c r="E50" s="84">
        <v>2014567</v>
      </c>
      <c r="F50" s="84">
        <v>2014567</v>
      </c>
      <c r="G50" s="84"/>
      <c r="H50" s="84"/>
      <c r="I50" s="84"/>
      <c r="J50" s="84"/>
      <c r="K50" s="84"/>
      <c r="L50" s="84"/>
    </row>
    <row r="51" ht="19.5" customHeight="1" spans="1:12">
      <c r="A51" s="340" t="s">
        <v>268</v>
      </c>
      <c r="B51" s="340"/>
      <c r="C51" s="340"/>
      <c r="D51" s="340" t="s">
        <v>269</v>
      </c>
      <c r="E51" s="304">
        <v>2014567</v>
      </c>
      <c r="F51" s="304">
        <v>2014567</v>
      </c>
      <c r="G51" s="304"/>
      <c r="H51" s="304"/>
      <c r="I51" s="304"/>
      <c r="J51" s="304"/>
      <c r="K51" s="304"/>
      <c r="L51" s="304"/>
    </row>
    <row r="52" ht="19.5" customHeight="1" spans="1:12">
      <c r="A52" s="341" t="s">
        <v>270</v>
      </c>
      <c r="B52" s="341"/>
      <c r="C52" s="341"/>
      <c r="D52" s="341"/>
      <c r="E52" s="341"/>
      <c r="F52" s="341"/>
      <c r="G52" s="341"/>
      <c r="H52" s="341"/>
      <c r="I52" s="341"/>
      <c r="J52" s="341"/>
      <c r="K52" s="341"/>
      <c r="L52" s="341"/>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1" scale="6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2"/>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1296296296296" customWidth="1"/>
    <col min="4" max="4" width="32.7777777777778" customWidth="1"/>
    <col min="5" max="7" width="18.7777777777778" customWidth="1"/>
    <col min="8" max="8" width="13.4444444444444" customWidth="1"/>
    <col min="9" max="9" width="11.4444444444444" customWidth="1"/>
    <col min="10" max="10" width="13.4444444444444" customWidth="1"/>
  </cols>
  <sheetData>
    <row r="1" ht="28.2" spans="6:6">
      <c r="F1" s="342" t="s">
        <v>271</v>
      </c>
    </row>
    <row r="2" ht="15.6" spans="10:10">
      <c r="J2" s="295" t="s">
        <v>272</v>
      </c>
    </row>
    <row r="3" ht="15.6" spans="1:10">
      <c r="A3" s="295" t="s">
        <v>58</v>
      </c>
      <c r="J3" s="295" t="s">
        <v>59</v>
      </c>
    </row>
    <row r="4" ht="19.5" customHeight="1" spans="1:10">
      <c r="A4" s="296" t="s">
        <v>62</v>
      </c>
      <c r="B4" s="296"/>
      <c r="C4" s="296"/>
      <c r="D4" s="296"/>
      <c r="E4" s="307" t="s">
        <v>155</v>
      </c>
      <c r="F4" s="307" t="s">
        <v>273</v>
      </c>
      <c r="G4" s="307" t="s">
        <v>274</v>
      </c>
      <c r="H4" s="307" t="s">
        <v>275</v>
      </c>
      <c r="I4" s="307" t="s">
        <v>276</v>
      </c>
      <c r="J4" s="307" t="s">
        <v>277</v>
      </c>
    </row>
    <row r="5" ht="19.5" customHeight="1" spans="1:10">
      <c r="A5" s="307" t="s">
        <v>178</v>
      </c>
      <c r="B5" s="307"/>
      <c r="C5" s="307"/>
      <c r="D5" s="296" t="s">
        <v>179</v>
      </c>
      <c r="E5" s="307"/>
      <c r="F5" s="307"/>
      <c r="G5" s="307"/>
      <c r="H5" s="307"/>
      <c r="I5" s="307"/>
      <c r="J5" s="307"/>
    </row>
    <row r="6" ht="19.5" customHeight="1" spans="1:10">
      <c r="A6" s="307"/>
      <c r="B6" s="307"/>
      <c r="C6" s="307"/>
      <c r="D6" s="296"/>
      <c r="E6" s="307"/>
      <c r="F6" s="307"/>
      <c r="G6" s="307"/>
      <c r="H6" s="307"/>
      <c r="I6" s="307"/>
      <c r="J6" s="307"/>
    </row>
    <row r="7" ht="19.5" customHeight="1" spans="1:10">
      <c r="A7" s="307"/>
      <c r="B7" s="307"/>
      <c r="C7" s="307"/>
      <c r="D7" s="296"/>
      <c r="E7" s="307"/>
      <c r="F7" s="307"/>
      <c r="G7" s="307"/>
      <c r="H7" s="307"/>
      <c r="I7" s="307"/>
      <c r="J7" s="307"/>
    </row>
    <row r="8" ht="19.5" customHeight="1" spans="1:10">
      <c r="A8" s="296" t="s">
        <v>182</v>
      </c>
      <c r="B8" s="296" t="s">
        <v>183</v>
      </c>
      <c r="C8" s="296" t="s">
        <v>184</v>
      </c>
      <c r="D8" s="296" t="s">
        <v>66</v>
      </c>
      <c r="E8" s="307" t="s">
        <v>67</v>
      </c>
      <c r="F8" s="307" t="s">
        <v>68</v>
      </c>
      <c r="G8" s="307" t="s">
        <v>76</v>
      </c>
      <c r="H8" s="307" t="s">
        <v>80</v>
      </c>
      <c r="I8" s="307" t="s">
        <v>84</v>
      </c>
      <c r="J8" s="307" t="s">
        <v>88</v>
      </c>
    </row>
    <row r="9" ht="19.5" customHeight="1" spans="1:10">
      <c r="A9" s="296"/>
      <c r="B9" s="296"/>
      <c r="C9" s="296"/>
      <c r="D9" s="296" t="s">
        <v>185</v>
      </c>
      <c r="E9" s="84">
        <v>163285088.27</v>
      </c>
      <c r="F9" s="84">
        <v>26873677.64</v>
      </c>
      <c r="G9" s="84">
        <v>136411410.63</v>
      </c>
      <c r="H9" s="84"/>
      <c r="I9" s="84"/>
      <c r="J9" s="84"/>
    </row>
    <row r="10" ht="19.5" customHeight="1" spans="1:10">
      <c r="A10" s="339" t="s">
        <v>186</v>
      </c>
      <c r="B10" s="339"/>
      <c r="C10" s="339"/>
      <c r="D10" s="339" t="s">
        <v>187</v>
      </c>
      <c r="E10" s="84">
        <v>1828140.52</v>
      </c>
      <c r="F10" s="84">
        <v>1828140.52</v>
      </c>
      <c r="G10" s="84"/>
      <c r="H10" s="84"/>
      <c r="I10" s="84"/>
      <c r="J10" s="84"/>
    </row>
    <row r="11" ht="19.5" customHeight="1" spans="1:10">
      <c r="A11" s="339" t="s">
        <v>188</v>
      </c>
      <c r="B11" s="339"/>
      <c r="C11" s="339"/>
      <c r="D11" s="339" t="s">
        <v>189</v>
      </c>
      <c r="E11" s="84">
        <v>1663264.52</v>
      </c>
      <c r="F11" s="84">
        <v>1663264.52</v>
      </c>
      <c r="G11" s="84"/>
      <c r="H11" s="84"/>
      <c r="I11" s="84"/>
      <c r="J11" s="84"/>
    </row>
    <row r="12" ht="19.5" customHeight="1" spans="1:10">
      <c r="A12" s="339" t="s">
        <v>190</v>
      </c>
      <c r="B12" s="339"/>
      <c r="C12" s="339"/>
      <c r="D12" s="339" t="s">
        <v>191</v>
      </c>
      <c r="E12" s="84">
        <v>5850</v>
      </c>
      <c r="F12" s="84">
        <v>5850</v>
      </c>
      <c r="G12" s="84"/>
      <c r="H12" s="84"/>
      <c r="I12" s="84"/>
      <c r="J12" s="84"/>
    </row>
    <row r="13" ht="19.5" customHeight="1" spans="1:10">
      <c r="A13" s="339" t="s">
        <v>192</v>
      </c>
      <c r="B13" s="339"/>
      <c r="C13" s="339"/>
      <c r="D13" s="339" t="s">
        <v>193</v>
      </c>
      <c r="E13" s="84">
        <v>450</v>
      </c>
      <c r="F13" s="84">
        <v>450</v>
      </c>
      <c r="G13" s="84"/>
      <c r="H13" s="84"/>
      <c r="I13" s="84"/>
      <c r="J13" s="84"/>
    </row>
    <row r="14" ht="19.5" customHeight="1" spans="1:10">
      <c r="A14" s="339" t="s">
        <v>194</v>
      </c>
      <c r="B14" s="339"/>
      <c r="C14" s="339"/>
      <c r="D14" s="339" t="s">
        <v>195</v>
      </c>
      <c r="E14" s="84">
        <v>1656964.52</v>
      </c>
      <c r="F14" s="84">
        <v>1656964.52</v>
      </c>
      <c r="G14" s="84"/>
      <c r="H14" s="84"/>
      <c r="I14" s="84"/>
      <c r="J14" s="84"/>
    </row>
    <row r="15" ht="19.5" customHeight="1" spans="1:10">
      <c r="A15" s="339" t="s">
        <v>196</v>
      </c>
      <c r="B15" s="339"/>
      <c r="C15" s="339"/>
      <c r="D15" s="339" t="s">
        <v>197</v>
      </c>
      <c r="E15" s="84">
        <v>164876</v>
      </c>
      <c r="F15" s="84">
        <v>164876</v>
      </c>
      <c r="G15" s="84"/>
      <c r="H15" s="84"/>
      <c r="I15" s="84"/>
      <c r="J15" s="84"/>
    </row>
    <row r="16" ht="19.5" customHeight="1" spans="1:10">
      <c r="A16" s="339" t="s">
        <v>198</v>
      </c>
      <c r="B16" s="339"/>
      <c r="C16" s="339"/>
      <c r="D16" s="339" t="s">
        <v>199</v>
      </c>
      <c r="E16" s="84">
        <v>164876</v>
      </c>
      <c r="F16" s="84">
        <v>164876</v>
      </c>
      <c r="G16" s="84"/>
      <c r="H16" s="84"/>
      <c r="I16" s="84"/>
      <c r="J16" s="84"/>
    </row>
    <row r="17" ht="19.5" customHeight="1" spans="1:10">
      <c r="A17" s="339" t="s">
        <v>200</v>
      </c>
      <c r="B17" s="339"/>
      <c r="C17" s="339"/>
      <c r="D17" s="339" t="s">
        <v>201</v>
      </c>
      <c r="E17" s="84">
        <v>2241424.14</v>
      </c>
      <c r="F17" s="84">
        <v>2241424.14</v>
      </c>
      <c r="G17" s="84"/>
      <c r="H17" s="84"/>
      <c r="I17" s="84"/>
      <c r="J17" s="84"/>
    </row>
    <row r="18" ht="19.5" customHeight="1" spans="1:10">
      <c r="A18" s="339" t="s">
        <v>202</v>
      </c>
      <c r="B18" s="339"/>
      <c r="C18" s="339"/>
      <c r="D18" s="339" t="s">
        <v>203</v>
      </c>
      <c r="E18" s="84">
        <v>2241424.14</v>
      </c>
      <c r="F18" s="84">
        <v>2241424.14</v>
      </c>
      <c r="G18" s="84"/>
      <c r="H18" s="84"/>
      <c r="I18" s="84"/>
      <c r="J18" s="84"/>
    </row>
    <row r="19" ht="19.5" customHeight="1" spans="1:10">
      <c r="A19" s="339" t="s">
        <v>204</v>
      </c>
      <c r="B19" s="339"/>
      <c r="C19" s="339"/>
      <c r="D19" s="339" t="s">
        <v>205</v>
      </c>
      <c r="E19" s="84">
        <v>644667.74</v>
      </c>
      <c r="F19" s="84">
        <v>644667.74</v>
      </c>
      <c r="G19" s="84"/>
      <c r="H19" s="84"/>
      <c r="I19" s="84"/>
      <c r="J19" s="84"/>
    </row>
    <row r="20" ht="19.5" customHeight="1" spans="1:10">
      <c r="A20" s="339" t="s">
        <v>206</v>
      </c>
      <c r="B20" s="339"/>
      <c r="C20" s="339"/>
      <c r="D20" s="339" t="s">
        <v>207</v>
      </c>
      <c r="E20" s="84">
        <v>763269.38</v>
      </c>
      <c r="F20" s="84">
        <v>763269.38</v>
      </c>
      <c r="G20" s="84"/>
      <c r="H20" s="84"/>
      <c r="I20" s="84"/>
      <c r="J20" s="84"/>
    </row>
    <row r="21" ht="19.5" customHeight="1" spans="1:10">
      <c r="A21" s="339" t="s">
        <v>208</v>
      </c>
      <c r="B21" s="339"/>
      <c r="C21" s="339"/>
      <c r="D21" s="339" t="s">
        <v>209</v>
      </c>
      <c r="E21" s="84">
        <v>782245.13</v>
      </c>
      <c r="F21" s="84">
        <v>782245.13</v>
      </c>
      <c r="G21" s="84"/>
      <c r="H21" s="84"/>
      <c r="I21" s="84"/>
      <c r="J21" s="84"/>
    </row>
    <row r="22" ht="19.5" customHeight="1" spans="1:10">
      <c r="A22" s="339" t="s">
        <v>210</v>
      </c>
      <c r="B22" s="339"/>
      <c r="C22" s="339"/>
      <c r="D22" s="339" t="s">
        <v>211</v>
      </c>
      <c r="E22" s="84">
        <v>51241.89</v>
      </c>
      <c r="F22" s="84">
        <v>51241.89</v>
      </c>
      <c r="G22" s="84"/>
      <c r="H22" s="84"/>
      <c r="I22" s="84"/>
      <c r="J22" s="84"/>
    </row>
    <row r="23" ht="19.5" customHeight="1" spans="1:10">
      <c r="A23" s="339" t="s">
        <v>212</v>
      </c>
      <c r="B23" s="339"/>
      <c r="C23" s="339"/>
      <c r="D23" s="339" t="s">
        <v>213</v>
      </c>
      <c r="E23" s="84">
        <v>11300000</v>
      </c>
      <c r="F23" s="84"/>
      <c r="G23" s="84">
        <v>11300000</v>
      </c>
      <c r="H23" s="84"/>
      <c r="I23" s="84"/>
      <c r="J23" s="84"/>
    </row>
    <row r="24" ht="19.5" customHeight="1" spans="1:10">
      <c r="A24" s="339" t="s">
        <v>214</v>
      </c>
      <c r="B24" s="339"/>
      <c r="C24" s="339"/>
      <c r="D24" s="339" t="s">
        <v>215</v>
      </c>
      <c r="E24" s="84">
        <v>11300000</v>
      </c>
      <c r="F24" s="84"/>
      <c r="G24" s="84">
        <v>11300000</v>
      </c>
      <c r="H24" s="84"/>
      <c r="I24" s="84"/>
      <c r="J24" s="84"/>
    </row>
    <row r="25" ht="19.5" customHeight="1" spans="1:10">
      <c r="A25" s="339" t="s">
        <v>216</v>
      </c>
      <c r="B25" s="339"/>
      <c r="C25" s="339"/>
      <c r="D25" s="339" t="s">
        <v>217</v>
      </c>
      <c r="E25" s="84">
        <v>11300000</v>
      </c>
      <c r="F25" s="84"/>
      <c r="G25" s="84">
        <v>11300000</v>
      </c>
      <c r="H25" s="84"/>
      <c r="I25" s="84"/>
      <c r="J25" s="84"/>
    </row>
    <row r="26" ht="19.5" customHeight="1" spans="1:10">
      <c r="A26" s="339" t="s">
        <v>218</v>
      </c>
      <c r="B26" s="339"/>
      <c r="C26" s="339"/>
      <c r="D26" s="339" t="s">
        <v>219</v>
      </c>
      <c r="E26" s="84">
        <v>3600000</v>
      </c>
      <c r="F26" s="84"/>
      <c r="G26" s="84">
        <v>3600000</v>
      </c>
      <c r="H26" s="84"/>
      <c r="I26" s="84"/>
      <c r="J26" s="84"/>
    </row>
    <row r="27" ht="19.5" customHeight="1" spans="1:10">
      <c r="A27" s="339" t="s">
        <v>220</v>
      </c>
      <c r="B27" s="339"/>
      <c r="C27" s="339"/>
      <c r="D27" s="339" t="s">
        <v>221</v>
      </c>
      <c r="E27" s="84">
        <v>3600000</v>
      </c>
      <c r="F27" s="84"/>
      <c r="G27" s="84">
        <v>3600000</v>
      </c>
      <c r="H27" s="84"/>
      <c r="I27" s="84"/>
      <c r="J27" s="84"/>
    </row>
    <row r="28" ht="19.5" customHeight="1" spans="1:10">
      <c r="A28" s="339" t="s">
        <v>222</v>
      </c>
      <c r="B28" s="339"/>
      <c r="C28" s="339"/>
      <c r="D28" s="339" t="s">
        <v>223</v>
      </c>
      <c r="E28" s="84">
        <v>1200000</v>
      </c>
      <c r="F28" s="84"/>
      <c r="G28" s="84">
        <v>1200000</v>
      </c>
      <c r="H28" s="84"/>
      <c r="I28" s="84"/>
      <c r="J28" s="84"/>
    </row>
    <row r="29" ht="19.5" customHeight="1" spans="1:10">
      <c r="A29" s="339" t="s">
        <v>224</v>
      </c>
      <c r="B29" s="339"/>
      <c r="C29" s="339"/>
      <c r="D29" s="339" t="s">
        <v>225</v>
      </c>
      <c r="E29" s="84">
        <v>2400000</v>
      </c>
      <c r="F29" s="84"/>
      <c r="G29" s="84">
        <v>2400000</v>
      </c>
      <c r="H29" s="84"/>
      <c r="I29" s="84"/>
      <c r="J29" s="84"/>
    </row>
    <row r="30" ht="19.5" customHeight="1" spans="1:10">
      <c r="A30" s="339" t="s">
        <v>226</v>
      </c>
      <c r="B30" s="339"/>
      <c r="C30" s="339"/>
      <c r="D30" s="339" t="s">
        <v>227</v>
      </c>
      <c r="E30" s="84">
        <v>142300956.61</v>
      </c>
      <c r="F30" s="84">
        <v>20789545.98</v>
      </c>
      <c r="G30" s="84">
        <v>121511410.63</v>
      </c>
      <c r="H30" s="84"/>
      <c r="I30" s="84"/>
      <c r="J30" s="84"/>
    </row>
    <row r="31" ht="19.5" customHeight="1" spans="1:10">
      <c r="A31" s="339" t="s">
        <v>228</v>
      </c>
      <c r="B31" s="339"/>
      <c r="C31" s="339"/>
      <c r="D31" s="339" t="s">
        <v>229</v>
      </c>
      <c r="E31" s="84">
        <v>141156956.61</v>
      </c>
      <c r="F31" s="84">
        <v>20789545.98</v>
      </c>
      <c r="G31" s="84">
        <v>120367410.63</v>
      </c>
      <c r="H31" s="84"/>
      <c r="I31" s="84"/>
      <c r="J31" s="84"/>
    </row>
    <row r="32" ht="19.5" customHeight="1" spans="1:10">
      <c r="A32" s="339" t="s">
        <v>230</v>
      </c>
      <c r="B32" s="339"/>
      <c r="C32" s="339"/>
      <c r="D32" s="339" t="s">
        <v>231</v>
      </c>
      <c r="E32" s="84">
        <v>3695414.6</v>
      </c>
      <c r="F32" s="84">
        <v>3472588.6</v>
      </c>
      <c r="G32" s="84">
        <v>222826</v>
      </c>
      <c r="H32" s="84"/>
      <c r="I32" s="84"/>
      <c r="J32" s="84"/>
    </row>
    <row r="33" ht="19.5" customHeight="1" spans="1:10">
      <c r="A33" s="339" t="s">
        <v>232</v>
      </c>
      <c r="B33" s="339"/>
      <c r="C33" s="339"/>
      <c r="D33" s="339" t="s">
        <v>233</v>
      </c>
      <c r="E33" s="84">
        <v>17427889.38</v>
      </c>
      <c r="F33" s="84">
        <v>17316957.38</v>
      </c>
      <c r="G33" s="84">
        <v>110932</v>
      </c>
      <c r="H33" s="84"/>
      <c r="I33" s="84"/>
      <c r="J33" s="84"/>
    </row>
    <row r="34" ht="19.5" customHeight="1" spans="1:10">
      <c r="A34" s="339" t="s">
        <v>234</v>
      </c>
      <c r="B34" s="339"/>
      <c r="C34" s="339"/>
      <c r="D34" s="339" t="s">
        <v>235</v>
      </c>
      <c r="E34" s="84">
        <v>10129149.01</v>
      </c>
      <c r="F34" s="84"/>
      <c r="G34" s="84">
        <v>10129149.01</v>
      </c>
      <c r="H34" s="84"/>
      <c r="I34" s="84"/>
      <c r="J34" s="84"/>
    </row>
    <row r="35" ht="19.5" customHeight="1" spans="1:10">
      <c r="A35" s="339" t="s">
        <v>236</v>
      </c>
      <c r="B35" s="339"/>
      <c r="C35" s="339"/>
      <c r="D35" s="339" t="s">
        <v>237</v>
      </c>
      <c r="E35" s="84">
        <v>1761330</v>
      </c>
      <c r="F35" s="84"/>
      <c r="G35" s="84">
        <v>1761330</v>
      </c>
      <c r="H35" s="84"/>
      <c r="I35" s="84"/>
      <c r="J35" s="84"/>
    </row>
    <row r="36" ht="19.5" customHeight="1" spans="1:10">
      <c r="A36" s="339" t="s">
        <v>238</v>
      </c>
      <c r="B36" s="339"/>
      <c r="C36" s="339"/>
      <c r="D36" s="339" t="s">
        <v>239</v>
      </c>
      <c r="E36" s="84">
        <v>106484.13</v>
      </c>
      <c r="F36" s="84"/>
      <c r="G36" s="84">
        <v>106484.13</v>
      </c>
      <c r="H36" s="84"/>
      <c r="I36" s="84"/>
      <c r="J36" s="84"/>
    </row>
    <row r="37" ht="19.5" customHeight="1" spans="1:10">
      <c r="A37" s="339" t="s">
        <v>240</v>
      </c>
      <c r="B37" s="339"/>
      <c r="C37" s="339"/>
      <c r="D37" s="339" t="s">
        <v>241</v>
      </c>
      <c r="E37" s="84">
        <v>203855</v>
      </c>
      <c r="F37" s="84"/>
      <c r="G37" s="84">
        <v>203855</v>
      </c>
      <c r="H37" s="84"/>
      <c r="I37" s="84"/>
      <c r="J37" s="84"/>
    </row>
    <row r="38" ht="19.5" customHeight="1" spans="1:10">
      <c r="A38" s="339" t="s">
        <v>242</v>
      </c>
      <c r="B38" s="339"/>
      <c r="C38" s="339"/>
      <c r="D38" s="339" t="s">
        <v>243</v>
      </c>
      <c r="E38" s="84">
        <v>19280</v>
      </c>
      <c r="F38" s="84"/>
      <c r="G38" s="84">
        <v>19280</v>
      </c>
      <c r="H38" s="84"/>
      <c r="I38" s="84"/>
      <c r="J38" s="84"/>
    </row>
    <row r="39" ht="19.5" customHeight="1" spans="1:10">
      <c r="A39" s="339" t="s">
        <v>244</v>
      </c>
      <c r="B39" s="339"/>
      <c r="C39" s="339"/>
      <c r="D39" s="339" t="s">
        <v>245</v>
      </c>
      <c r="E39" s="84">
        <v>1520000</v>
      </c>
      <c r="F39" s="84"/>
      <c r="G39" s="84">
        <v>1520000</v>
      </c>
      <c r="H39" s="84"/>
      <c r="I39" s="84"/>
      <c r="J39" s="84"/>
    </row>
    <row r="40" ht="19.5" customHeight="1" spans="1:10">
      <c r="A40" s="339" t="s">
        <v>246</v>
      </c>
      <c r="B40" s="339"/>
      <c r="C40" s="339"/>
      <c r="D40" s="339" t="s">
        <v>247</v>
      </c>
      <c r="E40" s="84">
        <v>30246805.6</v>
      </c>
      <c r="F40" s="84"/>
      <c r="G40" s="84">
        <v>30246805.6</v>
      </c>
      <c r="H40" s="84"/>
      <c r="I40" s="84"/>
      <c r="J40" s="84"/>
    </row>
    <row r="41" ht="19.5" customHeight="1" spans="1:10">
      <c r="A41" s="339" t="s">
        <v>248</v>
      </c>
      <c r="B41" s="339"/>
      <c r="C41" s="339"/>
      <c r="D41" s="339" t="s">
        <v>249</v>
      </c>
      <c r="E41" s="84">
        <v>24057351.76</v>
      </c>
      <c r="F41" s="84"/>
      <c r="G41" s="84">
        <v>24057351.76</v>
      </c>
      <c r="H41" s="84"/>
      <c r="I41" s="84"/>
      <c r="J41" s="84"/>
    </row>
    <row r="42" ht="19.5" customHeight="1" spans="1:10">
      <c r="A42" s="339" t="s">
        <v>250</v>
      </c>
      <c r="B42" s="339"/>
      <c r="C42" s="339"/>
      <c r="D42" s="339" t="s">
        <v>251</v>
      </c>
      <c r="E42" s="84">
        <v>39084887.23</v>
      </c>
      <c r="F42" s="84"/>
      <c r="G42" s="84">
        <v>39084887.23</v>
      </c>
      <c r="H42" s="84"/>
      <c r="I42" s="84"/>
      <c r="J42" s="84"/>
    </row>
    <row r="43" ht="19.5" customHeight="1" spans="1:10">
      <c r="A43" s="339" t="s">
        <v>252</v>
      </c>
      <c r="B43" s="339"/>
      <c r="C43" s="339"/>
      <c r="D43" s="339" t="s">
        <v>253</v>
      </c>
      <c r="E43" s="84">
        <v>2500000</v>
      </c>
      <c r="F43" s="84"/>
      <c r="G43" s="84">
        <v>2500000</v>
      </c>
      <c r="H43" s="84"/>
      <c r="I43" s="84"/>
      <c r="J43" s="84"/>
    </row>
    <row r="44" ht="19.5" customHeight="1" spans="1:10">
      <c r="A44" s="339" t="s">
        <v>254</v>
      </c>
      <c r="B44" s="339"/>
      <c r="C44" s="339"/>
      <c r="D44" s="339" t="s">
        <v>255</v>
      </c>
      <c r="E44" s="84">
        <v>10404509.9</v>
      </c>
      <c r="F44" s="84"/>
      <c r="G44" s="84">
        <v>10404509.9</v>
      </c>
      <c r="H44" s="84"/>
      <c r="I44" s="84"/>
      <c r="J44" s="84"/>
    </row>
    <row r="45" ht="19.5" customHeight="1" spans="1:10">
      <c r="A45" s="339" t="s">
        <v>256</v>
      </c>
      <c r="B45" s="339"/>
      <c r="C45" s="339"/>
      <c r="D45" s="339" t="s">
        <v>257</v>
      </c>
      <c r="E45" s="84">
        <v>144000</v>
      </c>
      <c r="F45" s="84"/>
      <c r="G45" s="84">
        <v>144000</v>
      </c>
      <c r="H45" s="84"/>
      <c r="I45" s="84"/>
      <c r="J45" s="84"/>
    </row>
    <row r="46" ht="19.5" customHeight="1" spans="1:10">
      <c r="A46" s="339" t="s">
        <v>258</v>
      </c>
      <c r="B46" s="339"/>
      <c r="C46" s="339"/>
      <c r="D46" s="339" t="s">
        <v>259</v>
      </c>
      <c r="E46" s="84">
        <v>144000</v>
      </c>
      <c r="F46" s="84"/>
      <c r="G46" s="84">
        <v>144000</v>
      </c>
      <c r="H46" s="84"/>
      <c r="I46" s="84"/>
      <c r="J46" s="84"/>
    </row>
    <row r="47" ht="19.5" customHeight="1" spans="1:10">
      <c r="A47" s="339" t="s">
        <v>260</v>
      </c>
      <c r="B47" s="339"/>
      <c r="C47" s="339"/>
      <c r="D47" s="339" t="s">
        <v>261</v>
      </c>
      <c r="E47" s="84">
        <v>1000000</v>
      </c>
      <c r="F47" s="84"/>
      <c r="G47" s="84">
        <v>1000000</v>
      </c>
      <c r="H47" s="84"/>
      <c r="I47" s="84"/>
      <c r="J47" s="84"/>
    </row>
    <row r="48" ht="19.5" customHeight="1" spans="1:10">
      <c r="A48" s="339" t="s">
        <v>262</v>
      </c>
      <c r="B48" s="339"/>
      <c r="C48" s="339"/>
      <c r="D48" s="339" t="s">
        <v>263</v>
      </c>
      <c r="E48" s="84">
        <v>1000000</v>
      </c>
      <c r="F48" s="84"/>
      <c r="G48" s="84">
        <v>1000000</v>
      </c>
      <c r="H48" s="84"/>
      <c r="I48" s="84"/>
      <c r="J48" s="84"/>
    </row>
    <row r="49" ht="19.5" customHeight="1" spans="1:10">
      <c r="A49" s="339" t="s">
        <v>264</v>
      </c>
      <c r="B49" s="339"/>
      <c r="C49" s="339"/>
      <c r="D49" s="339" t="s">
        <v>265</v>
      </c>
      <c r="E49" s="84">
        <v>2014567</v>
      </c>
      <c r="F49" s="84">
        <v>2014567</v>
      </c>
      <c r="G49" s="84"/>
      <c r="H49" s="84"/>
      <c r="I49" s="84"/>
      <c r="J49" s="84"/>
    </row>
    <row r="50" ht="19.5" customHeight="1" spans="1:10">
      <c r="A50" s="339" t="s">
        <v>266</v>
      </c>
      <c r="B50" s="339"/>
      <c r="C50" s="339"/>
      <c r="D50" s="339" t="s">
        <v>267</v>
      </c>
      <c r="E50" s="84">
        <v>2014567</v>
      </c>
      <c r="F50" s="84">
        <v>2014567</v>
      </c>
      <c r="G50" s="84"/>
      <c r="H50" s="84"/>
      <c r="I50" s="84"/>
      <c r="J50" s="84"/>
    </row>
    <row r="51" ht="19.5" customHeight="1" spans="1:10">
      <c r="A51" s="340" t="s">
        <v>268</v>
      </c>
      <c r="B51" s="340"/>
      <c r="C51" s="340"/>
      <c r="D51" s="340" t="s">
        <v>269</v>
      </c>
      <c r="E51" s="304">
        <v>2014567</v>
      </c>
      <c r="F51" s="304">
        <v>2014567</v>
      </c>
      <c r="G51" s="304"/>
      <c r="H51" s="304"/>
      <c r="I51" s="304"/>
      <c r="J51" s="304"/>
    </row>
    <row r="52" ht="19.5" customHeight="1" spans="1:10">
      <c r="A52" s="341" t="s">
        <v>278</v>
      </c>
      <c r="B52" s="341"/>
      <c r="C52" s="341"/>
      <c r="D52" s="341"/>
      <c r="E52" s="341"/>
      <c r="F52" s="341"/>
      <c r="G52" s="341"/>
      <c r="H52" s="341"/>
      <c r="I52" s="341"/>
      <c r="J52" s="341"/>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17" activePane="bottomLeft" state="frozen"/>
      <selection/>
      <selection pane="bottomLeft" activeCell="I2" sqref="I2"/>
    </sheetView>
  </sheetViews>
  <sheetFormatPr defaultColWidth="9" defaultRowHeight="14.4"/>
  <cols>
    <col min="1" max="1" width="28.6666666666667" customWidth="1"/>
    <col min="2" max="2" width="4.77777777777778" customWidth="1"/>
    <col min="3" max="3" width="18.7777777777778" customWidth="1"/>
    <col min="4" max="4" width="30.4444444444444" customWidth="1"/>
    <col min="5" max="5" width="4.77777777777778" customWidth="1"/>
    <col min="6" max="7" width="18.7777777777778" customWidth="1"/>
    <col min="8" max="8" width="15.3333333333333" customWidth="1"/>
    <col min="9" max="9" width="14" customWidth="1"/>
  </cols>
  <sheetData>
    <row r="1" ht="28.2" spans="4:4">
      <c r="D1" s="342" t="s">
        <v>279</v>
      </c>
    </row>
    <row r="2" ht="15.6" spans="9:9">
      <c r="I2" s="295" t="s">
        <v>280</v>
      </c>
    </row>
    <row r="3" ht="15.6" spans="1:9">
      <c r="A3" s="295" t="s">
        <v>58</v>
      </c>
      <c r="I3" s="295" t="s">
        <v>59</v>
      </c>
    </row>
    <row r="4" ht="19.5" customHeight="1" spans="1:9">
      <c r="A4" s="296" t="s">
        <v>281</v>
      </c>
      <c r="B4" s="296"/>
      <c r="C4" s="296"/>
      <c r="D4" s="296" t="s">
        <v>282</v>
      </c>
      <c r="E4" s="296"/>
      <c r="F4" s="296"/>
      <c r="G4" s="296"/>
      <c r="H4" s="296"/>
      <c r="I4" s="296"/>
    </row>
    <row r="5" ht="19.5" customHeight="1" spans="1:9">
      <c r="A5" s="307" t="s">
        <v>283</v>
      </c>
      <c r="B5" s="307" t="s">
        <v>63</v>
      </c>
      <c r="C5" s="307" t="s">
        <v>284</v>
      </c>
      <c r="D5" s="307" t="s">
        <v>285</v>
      </c>
      <c r="E5" s="307" t="s">
        <v>63</v>
      </c>
      <c r="F5" s="296" t="s">
        <v>185</v>
      </c>
      <c r="G5" s="307" t="s">
        <v>286</v>
      </c>
      <c r="H5" s="307" t="s">
        <v>287</v>
      </c>
      <c r="I5" s="307" t="s">
        <v>288</v>
      </c>
    </row>
    <row r="6" ht="19.5" customHeight="1" spans="1:9">
      <c r="A6" s="307"/>
      <c r="B6" s="307"/>
      <c r="C6" s="307"/>
      <c r="D6" s="307"/>
      <c r="E6" s="307"/>
      <c r="F6" s="296" t="s">
        <v>180</v>
      </c>
      <c r="G6" s="307" t="s">
        <v>286</v>
      </c>
      <c r="H6" s="307"/>
      <c r="I6" s="307"/>
    </row>
    <row r="7" ht="19.5" customHeight="1" spans="1:9">
      <c r="A7" s="296" t="s">
        <v>289</v>
      </c>
      <c r="B7" s="296"/>
      <c r="C7" s="296" t="s">
        <v>67</v>
      </c>
      <c r="D7" s="296" t="s">
        <v>289</v>
      </c>
      <c r="E7" s="296"/>
      <c r="F7" s="296" t="s">
        <v>68</v>
      </c>
      <c r="G7" s="296" t="s">
        <v>76</v>
      </c>
      <c r="H7" s="296" t="s">
        <v>80</v>
      </c>
      <c r="I7" s="296" t="s">
        <v>84</v>
      </c>
    </row>
    <row r="8" ht="19.5" customHeight="1" spans="1:9">
      <c r="A8" s="297" t="s">
        <v>290</v>
      </c>
      <c r="B8" s="296" t="s">
        <v>67</v>
      </c>
      <c r="C8" s="84">
        <v>158685088.27</v>
      </c>
      <c r="D8" s="297" t="s">
        <v>70</v>
      </c>
      <c r="E8" s="296" t="s">
        <v>78</v>
      </c>
      <c r="F8" s="84"/>
      <c r="G8" s="84"/>
      <c r="H8" s="84"/>
      <c r="I8" s="84"/>
    </row>
    <row r="9" ht="19.5" customHeight="1" spans="1:9">
      <c r="A9" s="297" t="s">
        <v>291</v>
      </c>
      <c r="B9" s="296" t="s">
        <v>68</v>
      </c>
      <c r="C9" s="84">
        <v>3600000</v>
      </c>
      <c r="D9" s="297" t="s">
        <v>73</v>
      </c>
      <c r="E9" s="296" t="s">
        <v>82</v>
      </c>
      <c r="F9" s="84"/>
      <c r="G9" s="84"/>
      <c r="H9" s="84"/>
      <c r="I9" s="84"/>
    </row>
    <row r="10" ht="19.5" customHeight="1" spans="1:9">
      <c r="A10" s="297" t="s">
        <v>292</v>
      </c>
      <c r="B10" s="296" t="s">
        <v>76</v>
      </c>
      <c r="C10" s="84"/>
      <c r="D10" s="297" t="s">
        <v>77</v>
      </c>
      <c r="E10" s="296" t="s">
        <v>86</v>
      </c>
      <c r="F10" s="84"/>
      <c r="G10" s="84"/>
      <c r="H10" s="84"/>
      <c r="I10" s="84"/>
    </row>
    <row r="11" ht="19.5" customHeight="1" spans="1:9">
      <c r="A11" s="297"/>
      <c r="B11" s="296" t="s">
        <v>80</v>
      </c>
      <c r="C11" s="345"/>
      <c r="D11" s="297" t="s">
        <v>81</v>
      </c>
      <c r="E11" s="296" t="s">
        <v>90</v>
      </c>
      <c r="F11" s="84"/>
      <c r="G11" s="84"/>
      <c r="H11" s="84"/>
      <c r="I11" s="84"/>
    </row>
    <row r="12" ht="19.5" customHeight="1" spans="1:9">
      <c r="A12" s="297"/>
      <c r="B12" s="296" t="s">
        <v>84</v>
      </c>
      <c r="C12" s="345"/>
      <c r="D12" s="297" t="s">
        <v>85</v>
      </c>
      <c r="E12" s="296" t="s">
        <v>94</v>
      </c>
      <c r="F12" s="84"/>
      <c r="G12" s="84"/>
      <c r="H12" s="84"/>
      <c r="I12" s="84"/>
    </row>
    <row r="13" ht="19.5" customHeight="1" spans="1:9">
      <c r="A13" s="297"/>
      <c r="B13" s="296" t="s">
        <v>88</v>
      </c>
      <c r="C13" s="345"/>
      <c r="D13" s="297" t="s">
        <v>89</v>
      </c>
      <c r="E13" s="296" t="s">
        <v>98</v>
      </c>
      <c r="F13" s="84"/>
      <c r="G13" s="84"/>
      <c r="H13" s="84"/>
      <c r="I13" s="84"/>
    </row>
    <row r="14" ht="19.5" customHeight="1" spans="1:9">
      <c r="A14" s="297"/>
      <c r="B14" s="296" t="s">
        <v>92</v>
      </c>
      <c r="C14" s="345"/>
      <c r="D14" s="297" t="s">
        <v>93</v>
      </c>
      <c r="E14" s="296" t="s">
        <v>101</v>
      </c>
      <c r="F14" s="84"/>
      <c r="G14" s="84"/>
      <c r="H14" s="84"/>
      <c r="I14" s="84"/>
    </row>
    <row r="15" ht="19.5" customHeight="1" spans="1:9">
      <c r="A15" s="297"/>
      <c r="B15" s="296" t="s">
        <v>96</v>
      </c>
      <c r="C15" s="345"/>
      <c r="D15" s="297" t="s">
        <v>97</v>
      </c>
      <c r="E15" s="296" t="s">
        <v>104</v>
      </c>
      <c r="F15" s="84">
        <v>1828140.52</v>
      </c>
      <c r="G15" s="84">
        <v>1828140.52</v>
      </c>
      <c r="H15" s="84"/>
      <c r="I15" s="84"/>
    </row>
    <row r="16" ht="19.5" customHeight="1" spans="1:9">
      <c r="A16" s="297"/>
      <c r="B16" s="296" t="s">
        <v>99</v>
      </c>
      <c r="C16" s="345"/>
      <c r="D16" s="297" t="s">
        <v>100</v>
      </c>
      <c r="E16" s="296" t="s">
        <v>107</v>
      </c>
      <c r="F16" s="84">
        <v>2241424.14</v>
      </c>
      <c r="G16" s="84">
        <v>2241424.14</v>
      </c>
      <c r="H16" s="84"/>
      <c r="I16" s="84"/>
    </row>
    <row r="17" ht="19.5" customHeight="1" spans="1:9">
      <c r="A17" s="297"/>
      <c r="B17" s="296" t="s">
        <v>102</v>
      </c>
      <c r="C17" s="345"/>
      <c r="D17" s="297" t="s">
        <v>103</v>
      </c>
      <c r="E17" s="296" t="s">
        <v>110</v>
      </c>
      <c r="F17" s="84">
        <v>10300000</v>
      </c>
      <c r="G17" s="84">
        <v>10300000</v>
      </c>
      <c r="H17" s="84"/>
      <c r="I17" s="84"/>
    </row>
    <row r="18" ht="19.5" customHeight="1" spans="1:9">
      <c r="A18" s="297"/>
      <c r="B18" s="296" t="s">
        <v>105</v>
      </c>
      <c r="C18" s="345"/>
      <c r="D18" s="297" t="s">
        <v>106</v>
      </c>
      <c r="E18" s="296" t="s">
        <v>113</v>
      </c>
      <c r="F18" s="84">
        <v>3600000</v>
      </c>
      <c r="G18" s="84"/>
      <c r="H18" s="84">
        <v>3600000</v>
      </c>
      <c r="I18" s="84"/>
    </row>
    <row r="19" ht="19.5" customHeight="1" spans="1:9">
      <c r="A19" s="297"/>
      <c r="B19" s="296" t="s">
        <v>108</v>
      </c>
      <c r="C19" s="345"/>
      <c r="D19" s="297" t="s">
        <v>109</v>
      </c>
      <c r="E19" s="296" t="s">
        <v>116</v>
      </c>
      <c r="F19" s="84">
        <v>142300956.61</v>
      </c>
      <c r="G19" s="84">
        <v>142300956.61</v>
      </c>
      <c r="H19" s="84"/>
      <c r="I19" s="84"/>
    </row>
    <row r="20" ht="19.5" customHeight="1" spans="1:9">
      <c r="A20" s="297"/>
      <c r="B20" s="296" t="s">
        <v>111</v>
      </c>
      <c r="C20" s="345"/>
      <c r="D20" s="297" t="s">
        <v>112</v>
      </c>
      <c r="E20" s="296" t="s">
        <v>119</v>
      </c>
      <c r="F20" s="84"/>
      <c r="G20" s="84"/>
      <c r="H20" s="84"/>
      <c r="I20" s="84"/>
    </row>
    <row r="21" ht="19.5" customHeight="1" spans="1:9">
      <c r="A21" s="297"/>
      <c r="B21" s="296" t="s">
        <v>114</v>
      </c>
      <c r="C21" s="345"/>
      <c r="D21" s="297" t="s">
        <v>115</v>
      </c>
      <c r="E21" s="296" t="s">
        <v>122</v>
      </c>
      <c r="F21" s="84"/>
      <c r="G21" s="84"/>
      <c r="H21" s="84"/>
      <c r="I21" s="84"/>
    </row>
    <row r="22" ht="19.5" customHeight="1" spans="1:9">
      <c r="A22" s="297"/>
      <c r="B22" s="296" t="s">
        <v>117</v>
      </c>
      <c r="C22" s="345"/>
      <c r="D22" s="297" t="s">
        <v>118</v>
      </c>
      <c r="E22" s="296" t="s">
        <v>125</v>
      </c>
      <c r="F22" s="84"/>
      <c r="G22" s="84"/>
      <c r="H22" s="84"/>
      <c r="I22" s="84"/>
    </row>
    <row r="23" ht="19.5" customHeight="1" spans="1:9">
      <c r="A23" s="297"/>
      <c r="B23" s="296" t="s">
        <v>120</v>
      </c>
      <c r="C23" s="345"/>
      <c r="D23" s="297" t="s">
        <v>121</v>
      </c>
      <c r="E23" s="296" t="s">
        <v>128</v>
      </c>
      <c r="F23" s="84"/>
      <c r="G23" s="84"/>
      <c r="H23" s="84"/>
      <c r="I23" s="84"/>
    </row>
    <row r="24" ht="19.5" customHeight="1" spans="1:9">
      <c r="A24" s="297"/>
      <c r="B24" s="296" t="s">
        <v>123</v>
      </c>
      <c r="C24" s="345"/>
      <c r="D24" s="297" t="s">
        <v>124</v>
      </c>
      <c r="E24" s="296" t="s">
        <v>131</v>
      </c>
      <c r="F24" s="84"/>
      <c r="G24" s="84"/>
      <c r="H24" s="84"/>
      <c r="I24" s="84"/>
    </row>
    <row r="25" ht="19.5" customHeight="1" spans="1:9">
      <c r="A25" s="297"/>
      <c r="B25" s="296" t="s">
        <v>126</v>
      </c>
      <c r="C25" s="345"/>
      <c r="D25" s="297" t="s">
        <v>127</v>
      </c>
      <c r="E25" s="296" t="s">
        <v>134</v>
      </c>
      <c r="F25" s="84"/>
      <c r="G25" s="84"/>
      <c r="H25" s="84"/>
      <c r="I25" s="84"/>
    </row>
    <row r="26" ht="19.5" customHeight="1" spans="1:9">
      <c r="A26" s="297"/>
      <c r="B26" s="296" t="s">
        <v>129</v>
      </c>
      <c r="C26" s="345"/>
      <c r="D26" s="297" t="s">
        <v>130</v>
      </c>
      <c r="E26" s="296" t="s">
        <v>137</v>
      </c>
      <c r="F26" s="84">
        <v>2014567</v>
      </c>
      <c r="G26" s="84">
        <v>2014567</v>
      </c>
      <c r="H26" s="84"/>
      <c r="I26" s="84"/>
    </row>
    <row r="27" ht="19.5" customHeight="1" spans="1:9">
      <c r="A27" s="297"/>
      <c r="B27" s="296" t="s">
        <v>132</v>
      </c>
      <c r="C27" s="345"/>
      <c r="D27" s="297" t="s">
        <v>133</v>
      </c>
      <c r="E27" s="296" t="s">
        <v>140</v>
      </c>
      <c r="F27" s="84"/>
      <c r="G27" s="84"/>
      <c r="H27" s="84"/>
      <c r="I27" s="84"/>
    </row>
    <row r="28" ht="19.5" customHeight="1" spans="1:9">
      <c r="A28" s="297"/>
      <c r="B28" s="296" t="s">
        <v>135</v>
      </c>
      <c r="C28" s="345"/>
      <c r="D28" s="297" t="s">
        <v>136</v>
      </c>
      <c r="E28" s="296" t="s">
        <v>143</v>
      </c>
      <c r="F28" s="84"/>
      <c r="G28" s="84"/>
      <c r="H28" s="84"/>
      <c r="I28" s="84"/>
    </row>
    <row r="29" ht="19.5" customHeight="1" spans="1:9">
      <c r="A29" s="297"/>
      <c r="B29" s="296" t="s">
        <v>138</v>
      </c>
      <c r="C29" s="345"/>
      <c r="D29" s="297" t="s">
        <v>139</v>
      </c>
      <c r="E29" s="296" t="s">
        <v>146</v>
      </c>
      <c r="F29" s="84"/>
      <c r="G29" s="84"/>
      <c r="H29" s="84"/>
      <c r="I29" s="84"/>
    </row>
    <row r="30" ht="19.5" customHeight="1" spans="1:9">
      <c r="A30" s="297"/>
      <c r="B30" s="296" t="s">
        <v>141</v>
      </c>
      <c r="C30" s="345"/>
      <c r="D30" s="297" t="s">
        <v>142</v>
      </c>
      <c r="E30" s="296" t="s">
        <v>149</v>
      </c>
      <c r="F30" s="84"/>
      <c r="G30" s="84"/>
      <c r="H30" s="84"/>
      <c r="I30" s="84"/>
    </row>
    <row r="31" ht="19.5" customHeight="1" spans="1:9">
      <c r="A31" s="297"/>
      <c r="B31" s="296" t="s">
        <v>144</v>
      </c>
      <c r="C31" s="345"/>
      <c r="D31" s="297" t="s">
        <v>145</v>
      </c>
      <c r="E31" s="296" t="s">
        <v>152</v>
      </c>
      <c r="F31" s="84"/>
      <c r="G31" s="84"/>
      <c r="H31" s="84"/>
      <c r="I31" s="84"/>
    </row>
    <row r="32" ht="19.5" customHeight="1" spans="1:9">
      <c r="A32" s="297"/>
      <c r="B32" s="296" t="s">
        <v>147</v>
      </c>
      <c r="C32" s="345"/>
      <c r="D32" s="297" t="s">
        <v>148</v>
      </c>
      <c r="E32" s="296" t="s">
        <v>156</v>
      </c>
      <c r="F32" s="84"/>
      <c r="G32" s="84"/>
      <c r="H32" s="84"/>
      <c r="I32" s="84"/>
    </row>
    <row r="33" ht="19.5" customHeight="1" spans="1:9">
      <c r="A33" s="297"/>
      <c r="B33" s="296" t="s">
        <v>150</v>
      </c>
      <c r="C33" s="345"/>
      <c r="D33" s="297" t="s">
        <v>151</v>
      </c>
      <c r="E33" s="296" t="s">
        <v>160</v>
      </c>
      <c r="F33" s="84"/>
      <c r="G33" s="84"/>
      <c r="H33" s="84"/>
      <c r="I33" s="84"/>
    </row>
    <row r="34" ht="19.5" customHeight="1" spans="1:9">
      <c r="A34" s="296" t="s">
        <v>153</v>
      </c>
      <c r="B34" s="296" t="s">
        <v>154</v>
      </c>
      <c r="C34" s="84">
        <v>162285088.27</v>
      </c>
      <c r="D34" s="296" t="s">
        <v>155</v>
      </c>
      <c r="E34" s="296" t="s">
        <v>164</v>
      </c>
      <c r="F34" s="84">
        <v>162285088.27</v>
      </c>
      <c r="G34" s="84">
        <v>158685088.27</v>
      </c>
      <c r="H34" s="84">
        <v>3600000</v>
      </c>
      <c r="I34" s="84"/>
    </row>
    <row r="35" ht="19.5" customHeight="1" spans="1:9">
      <c r="A35" s="297" t="s">
        <v>293</v>
      </c>
      <c r="B35" s="296" t="s">
        <v>158</v>
      </c>
      <c r="C35" s="84"/>
      <c r="D35" s="297" t="s">
        <v>294</v>
      </c>
      <c r="E35" s="296" t="s">
        <v>167</v>
      </c>
      <c r="F35" s="84"/>
      <c r="G35" s="84"/>
      <c r="H35" s="84"/>
      <c r="I35" s="84"/>
    </row>
    <row r="36" ht="19.5" customHeight="1" spans="1:9">
      <c r="A36" s="297" t="s">
        <v>290</v>
      </c>
      <c r="B36" s="296" t="s">
        <v>162</v>
      </c>
      <c r="C36" s="84"/>
      <c r="D36" s="297"/>
      <c r="E36" s="296" t="s">
        <v>295</v>
      </c>
      <c r="F36" s="345"/>
      <c r="G36" s="345"/>
      <c r="H36" s="345"/>
      <c r="I36" s="345"/>
    </row>
    <row r="37" ht="19.5" customHeight="1" spans="1:9">
      <c r="A37" s="297" t="s">
        <v>291</v>
      </c>
      <c r="B37" s="296" t="s">
        <v>166</v>
      </c>
      <c r="C37" s="84"/>
      <c r="D37" s="296"/>
      <c r="E37" s="296" t="s">
        <v>296</v>
      </c>
      <c r="F37" s="345"/>
      <c r="G37" s="345"/>
      <c r="H37" s="345"/>
      <c r="I37" s="345"/>
    </row>
    <row r="38" ht="19.5" customHeight="1" spans="1:9">
      <c r="A38" s="297" t="s">
        <v>292</v>
      </c>
      <c r="B38" s="296" t="s">
        <v>71</v>
      </c>
      <c r="C38" s="84"/>
      <c r="D38" s="297"/>
      <c r="E38" s="296" t="s">
        <v>297</v>
      </c>
      <c r="F38" s="345"/>
      <c r="G38" s="345"/>
      <c r="H38" s="345"/>
      <c r="I38" s="345"/>
    </row>
    <row r="39" ht="19.5" customHeight="1" spans="1:9">
      <c r="A39" s="346" t="s">
        <v>165</v>
      </c>
      <c r="B39" s="346" t="s">
        <v>74</v>
      </c>
      <c r="C39" s="304">
        <v>162285088.27</v>
      </c>
      <c r="D39" s="346" t="s">
        <v>165</v>
      </c>
      <c r="E39" s="346" t="s">
        <v>298</v>
      </c>
      <c r="F39" s="304">
        <v>162285088.27</v>
      </c>
      <c r="G39" s="304">
        <v>158685088.27</v>
      </c>
      <c r="H39" s="304">
        <v>3600000</v>
      </c>
      <c r="I39" s="304"/>
    </row>
    <row r="40" ht="19.5" customHeight="1" spans="1:9">
      <c r="A40" s="341" t="s">
        <v>299</v>
      </c>
      <c r="B40" s="341"/>
      <c r="C40" s="341"/>
      <c r="D40" s="341"/>
      <c r="E40" s="341"/>
      <c r="F40" s="341"/>
      <c r="G40" s="341"/>
      <c r="H40" s="341"/>
      <c r="I40" s="3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5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3"/>
  <sheetViews>
    <sheetView workbookViewId="0">
      <pane xSplit="4" ySplit="9" topLeftCell="I10" activePane="bottomRight" state="frozen"/>
      <selection/>
      <selection pane="topRight"/>
      <selection pane="bottomLeft"/>
      <selection pane="bottomRight" activeCell="F1" sqref="F1:G1"/>
    </sheetView>
  </sheetViews>
  <sheetFormatPr defaultColWidth="9" defaultRowHeight="14.4"/>
  <cols>
    <col min="1" max="3" width="2.77777777777778" customWidth="1"/>
    <col min="4" max="4" width="24.7777777777778" customWidth="1"/>
    <col min="5" max="5" width="12.6666666666667" customWidth="1"/>
    <col min="6" max="6" width="13.6666666666667" customWidth="1"/>
    <col min="7" max="7" width="13.3333333333333" customWidth="1"/>
    <col min="8" max="8" width="16.1111111111111" customWidth="1"/>
    <col min="9" max="10" width="19" customWidth="1"/>
    <col min="11" max="11" width="19.6666666666667" customWidth="1"/>
    <col min="12" max="12" width="18" customWidth="1"/>
    <col min="13" max="13" width="18.4444444444444" customWidth="1"/>
    <col min="14" max="14" width="16.212962962963" customWidth="1"/>
    <col min="15" max="15" width="18.3333333333333" customWidth="1"/>
    <col min="16" max="16" width="12" customWidth="1"/>
    <col min="17" max="17" width="13.6666666666667" customWidth="1"/>
    <col min="18" max="18" width="12.8796296296296" customWidth="1"/>
    <col min="19" max="19" width="13.6666666666667" customWidth="1"/>
    <col min="20" max="20" width="14.4444444444444" customWidth="1"/>
  </cols>
  <sheetData>
    <row r="1" ht="28.2" spans="11:11">
      <c r="K1" s="342" t="s">
        <v>300</v>
      </c>
    </row>
    <row r="2" ht="15.6" spans="20:20">
      <c r="T2" s="295" t="s">
        <v>301</v>
      </c>
    </row>
    <row r="3" ht="15.6" spans="1:20">
      <c r="A3" s="295" t="s">
        <v>58</v>
      </c>
      <c r="T3" s="295" t="s">
        <v>59</v>
      </c>
    </row>
    <row r="4" ht="19.5" customHeight="1" spans="1:20">
      <c r="A4" s="307" t="s">
        <v>62</v>
      </c>
      <c r="B4" s="307"/>
      <c r="C4" s="307"/>
      <c r="D4" s="307"/>
      <c r="E4" s="307" t="s">
        <v>302</v>
      </c>
      <c r="F4" s="307"/>
      <c r="G4" s="307"/>
      <c r="H4" s="307" t="s">
        <v>303</v>
      </c>
      <c r="I4" s="307"/>
      <c r="J4" s="307"/>
      <c r="K4" s="307" t="s">
        <v>304</v>
      </c>
      <c r="L4" s="307"/>
      <c r="M4" s="307"/>
      <c r="N4" s="307"/>
      <c r="O4" s="307"/>
      <c r="P4" s="307" t="s">
        <v>163</v>
      </c>
      <c r="Q4" s="307"/>
      <c r="R4" s="307"/>
      <c r="S4" s="307"/>
      <c r="T4" s="307"/>
    </row>
    <row r="5" ht="19.5" customHeight="1" spans="1:20">
      <c r="A5" s="307" t="s">
        <v>178</v>
      </c>
      <c r="B5" s="307"/>
      <c r="C5" s="307"/>
      <c r="D5" s="307" t="s">
        <v>179</v>
      </c>
      <c r="E5" s="307" t="s">
        <v>185</v>
      </c>
      <c r="F5" s="307" t="s">
        <v>305</v>
      </c>
      <c r="G5" s="307" t="s">
        <v>306</v>
      </c>
      <c r="H5" s="307" t="s">
        <v>185</v>
      </c>
      <c r="I5" s="307" t="s">
        <v>273</v>
      </c>
      <c r="J5" s="307" t="s">
        <v>274</v>
      </c>
      <c r="K5" s="307" t="s">
        <v>185</v>
      </c>
      <c r="L5" s="307" t="s">
        <v>273</v>
      </c>
      <c r="M5" s="307"/>
      <c r="N5" s="307" t="s">
        <v>273</v>
      </c>
      <c r="O5" s="307" t="s">
        <v>274</v>
      </c>
      <c r="P5" s="307" t="s">
        <v>185</v>
      </c>
      <c r="Q5" s="307" t="s">
        <v>305</v>
      </c>
      <c r="R5" s="307" t="s">
        <v>306</v>
      </c>
      <c r="S5" s="307" t="s">
        <v>306</v>
      </c>
      <c r="T5" s="307"/>
    </row>
    <row r="6" ht="19.5" customHeight="1" spans="1:20">
      <c r="A6" s="307"/>
      <c r="B6" s="307"/>
      <c r="C6" s="307"/>
      <c r="D6" s="307"/>
      <c r="E6" s="307"/>
      <c r="F6" s="307"/>
      <c r="G6" s="307" t="s">
        <v>180</v>
      </c>
      <c r="H6" s="307"/>
      <c r="I6" s="307" t="s">
        <v>307</v>
      </c>
      <c r="J6" s="307" t="s">
        <v>180</v>
      </c>
      <c r="K6" s="307"/>
      <c r="L6" s="307" t="s">
        <v>180</v>
      </c>
      <c r="M6" s="307" t="s">
        <v>308</v>
      </c>
      <c r="N6" s="307" t="s">
        <v>307</v>
      </c>
      <c r="O6" s="307" t="s">
        <v>180</v>
      </c>
      <c r="P6" s="307"/>
      <c r="Q6" s="307"/>
      <c r="R6" s="307" t="s">
        <v>180</v>
      </c>
      <c r="S6" s="307" t="s">
        <v>309</v>
      </c>
      <c r="T6" s="307" t="s">
        <v>310</v>
      </c>
    </row>
    <row r="7" ht="19.5" customHeight="1" spans="1:20">
      <c r="A7" s="307"/>
      <c r="B7" s="307"/>
      <c r="C7" s="307"/>
      <c r="D7" s="307"/>
      <c r="E7" s="307"/>
      <c r="F7" s="307"/>
      <c r="G7" s="307"/>
      <c r="H7" s="307"/>
      <c r="I7" s="307"/>
      <c r="J7" s="307"/>
      <c r="K7" s="307"/>
      <c r="L7" s="307"/>
      <c r="M7" s="307"/>
      <c r="N7" s="307"/>
      <c r="O7" s="307"/>
      <c r="P7" s="307"/>
      <c r="Q7" s="307"/>
      <c r="R7" s="307"/>
      <c r="S7" s="307"/>
      <c r="T7" s="307"/>
    </row>
    <row r="8" ht="19.5" customHeight="1" spans="1:20">
      <c r="A8" s="307" t="s">
        <v>182</v>
      </c>
      <c r="B8" s="307" t="s">
        <v>183</v>
      </c>
      <c r="C8" s="307" t="s">
        <v>184</v>
      </c>
      <c r="D8" s="307" t="s">
        <v>66</v>
      </c>
      <c r="E8" s="296" t="s">
        <v>67</v>
      </c>
      <c r="F8" s="296" t="s">
        <v>68</v>
      </c>
      <c r="G8" s="296" t="s">
        <v>76</v>
      </c>
      <c r="H8" s="296" t="s">
        <v>80</v>
      </c>
      <c r="I8" s="296" t="s">
        <v>84</v>
      </c>
      <c r="J8" s="296" t="s">
        <v>88</v>
      </c>
      <c r="K8" s="296" t="s">
        <v>92</v>
      </c>
      <c r="L8" s="296" t="s">
        <v>96</v>
      </c>
      <c r="M8" s="296" t="s">
        <v>99</v>
      </c>
      <c r="N8" s="296" t="s">
        <v>102</v>
      </c>
      <c r="O8" s="296" t="s">
        <v>105</v>
      </c>
      <c r="P8" s="296" t="s">
        <v>108</v>
      </c>
      <c r="Q8" s="296" t="s">
        <v>111</v>
      </c>
      <c r="R8" s="296" t="s">
        <v>114</v>
      </c>
      <c r="S8" s="296" t="s">
        <v>117</v>
      </c>
      <c r="T8" s="296" t="s">
        <v>120</v>
      </c>
    </row>
    <row r="9" ht="19.5" customHeight="1" spans="1:20">
      <c r="A9" s="307"/>
      <c r="B9" s="307"/>
      <c r="C9" s="307"/>
      <c r="D9" s="307" t="s">
        <v>185</v>
      </c>
      <c r="E9" s="84"/>
      <c r="F9" s="84"/>
      <c r="G9" s="84"/>
      <c r="H9" s="84">
        <v>158685088.27</v>
      </c>
      <c r="I9" s="84">
        <v>26873677.64</v>
      </c>
      <c r="J9" s="84">
        <v>131811410.63</v>
      </c>
      <c r="K9" s="84">
        <v>158685088.27</v>
      </c>
      <c r="L9" s="84">
        <v>26873677.64</v>
      </c>
      <c r="M9" s="84">
        <v>25900523.81</v>
      </c>
      <c r="N9" s="84">
        <v>973153.83</v>
      </c>
      <c r="O9" s="84">
        <v>131811410.63</v>
      </c>
      <c r="P9" s="84"/>
      <c r="Q9" s="84"/>
      <c r="R9" s="84"/>
      <c r="S9" s="84"/>
      <c r="T9" s="84"/>
    </row>
    <row r="10" ht="19.5" customHeight="1" spans="1:20">
      <c r="A10" s="339" t="s">
        <v>311</v>
      </c>
      <c r="B10" s="339"/>
      <c r="C10" s="339"/>
      <c r="D10" s="339" t="s">
        <v>312</v>
      </c>
      <c r="E10" s="84"/>
      <c r="F10" s="84"/>
      <c r="G10" s="84"/>
      <c r="H10" s="84"/>
      <c r="I10" s="84"/>
      <c r="J10" s="84"/>
      <c r="K10" s="84"/>
      <c r="L10" s="84"/>
      <c r="M10" s="84"/>
      <c r="N10" s="84"/>
      <c r="O10" s="84"/>
      <c r="P10" s="84"/>
      <c r="Q10" s="84"/>
      <c r="R10" s="84"/>
      <c r="S10" s="84"/>
      <c r="T10" s="84"/>
    </row>
    <row r="11" ht="19.5" customHeight="1" spans="1:20">
      <c r="A11" s="339" t="s">
        <v>313</v>
      </c>
      <c r="B11" s="339"/>
      <c r="C11" s="339"/>
      <c r="D11" s="339" t="s">
        <v>314</v>
      </c>
      <c r="E11" s="84"/>
      <c r="F11" s="84"/>
      <c r="G11" s="84"/>
      <c r="H11" s="84"/>
      <c r="I11" s="84"/>
      <c r="J11" s="84"/>
      <c r="K11" s="84"/>
      <c r="L11" s="84"/>
      <c r="M11" s="84"/>
      <c r="N11" s="84"/>
      <c r="O11" s="84"/>
      <c r="P11" s="84"/>
      <c r="Q11" s="84"/>
      <c r="R11" s="84"/>
      <c r="S11" s="84"/>
      <c r="T11" s="84"/>
    </row>
    <row r="12" ht="19.5" customHeight="1" spans="1:20">
      <c r="A12" s="339" t="s">
        <v>315</v>
      </c>
      <c r="B12" s="339"/>
      <c r="C12" s="339"/>
      <c r="D12" s="339" t="s">
        <v>316</v>
      </c>
      <c r="E12" s="84"/>
      <c r="F12" s="84"/>
      <c r="G12" s="84"/>
      <c r="H12" s="84"/>
      <c r="I12" s="84"/>
      <c r="J12" s="84"/>
      <c r="K12" s="84"/>
      <c r="L12" s="84"/>
      <c r="M12" s="84"/>
      <c r="N12" s="84"/>
      <c r="O12" s="84"/>
      <c r="P12" s="84"/>
      <c r="Q12" s="84"/>
      <c r="R12" s="84"/>
      <c r="S12" s="84"/>
      <c r="T12" s="84"/>
    </row>
    <row r="13" ht="19.5" customHeight="1" spans="1:20">
      <c r="A13" s="339" t="s">
        <v>186</v>
      </c>
      <c r="B13" s="339"/>
      <c r="C13" s="339"/>
      <c r="D13" s="339" t="s">
        <v>187</v>
      </c>
      <c r="E13" s="84"/>
      <c r="F13" s="84"/>
      <c r="G13" s="84"/>
      <c r="H13" s="84">
        <v>1828140.52</v>
      </c>
      <c r="I13" s="84">
        <v>1828140.52</v>
      </c>
      <c r="J13" s="84"/>
      <c r="K13" s="84">
        <v>1828140.52</v>
      </c>
      <c r="L13" s="84">
        <v>1828140.52</v>
      </c>
      <c r="M13" s="84">
        <v>1828140.52</v>
      </c>
      <c r="N13" s="84"/>
      <c r="O13" s="84"/>
      <c r="P13" s="84"/>
      <c r="Q13" s="84"/>
      <c r="R13" s="84"/>
      <c r="S13" s="84"/>
      <c r="T13" s="84"/>
    </row>
    <row r="14" ht="19.5" customHeight="1" spans="1:20">
      <c r="A14" s="339" t="s">
        <v>188</v>
      </c>
      <c r="B14" s="339"/>
      <c r="C14" s="339"/>
      <c r="D14" s="339" t="s">
        <v>189</v>
      </c>
      <c r="E14" s="84"/>
      <c r="F14" s="84"/>
      <c r="G14" s="84"/>
      <c r="H14" s="84">
        <v>1663264.52</v>
      </c>
      <c r="I14" s="84">
        <v>1663264.52</v>
      </c>
      <c r="J14" s="84"/>
      <c r="K14" s="84">
        <v>1663264.52</v>
      </c>
      <c r="L14" s="84">
        <v>1663264.52</v>
      </c>
      <c r="M14" s="84">
        <v>1663264.52</v>
      </c>
      <c r="N14" s="84"/>
      <c r="O14" s="84"/>
      <c r="P14" s="84"/>
      <c r="Q14" s="84"/>
      <c r="R14" s="84"/>
      <c r="S14" s="84"/>
      <c r="T14" s="84"/>
    </row>
    <row r="15" ht="19.5" customHeight="1" spans="1:20">
      <c r="A15" s="339" t="s">
        <v>190</v>
      </c>
      <c r="B15" s="339"/>
      <c r="C15" s="339"/>
      <c r="D15" s="339" t="s">
        <v>191</v>
      </c>
      <c r="E15" s="84"/>
      <c r="F15" s="84"/>
      <c r="G15" s="84"/>
      <c r="H15" s="84">
        <v>5850</v>
      </c>
      <c r="I15" s="84">
        <v>5850</v>
      </c>
      <c r="J15" s="84"/>
      <c r="K15" s="84">
        <v>5850</v>
      </c>
      <c r="L15" s="84">
        <v>5850</v>
      </c>
      <c r="M15" s="84">
        <v>5850</v>
      </c>
      <c r="N15" s="84"/>
      <c r="O15" s="84"/>
      <c r="P15" s="84"/>
      <c r="Q15" s="84"/>
      <c r="R15" s="84"/>
      <c r="S15" s="84"/>
      <c r="T15" s="84"/>
    </row>
    <row r="16" ht="19.5" customHeight="1" spans="1:20">
      <c r="A16" s="339" t="s">
        <v>192</v>
      </c>
      <c r="B16" s="339"/>
      <c r="C16" s="339"/>
      <c r="D16" s="339" t="s">
        <v>193</v>
      </c>
      <c r="E16" s="84"/>
      <c r="F16" s="84"/>
      <c r="G16" s="84"/>
      <c r="H16" s="84">
        <v>450</v>
      </c>
      <c r="I16" s="84">
        <v>450</v>
      </c>
      <c r="J16" s="84"/>
      <c r="K16" s="84">
        <v>450</v>
      </c>
      <c r="L16" s="84">
        <v>450</v>
      </c>
      <c r="M16" s="84">
        <v>450</v>
      </c>
      <c r="N16" s="84"/>
      <c r="O16" s="84"/>
      <c r="P16" s="84"/>
      <c r="Q16" s="84"/>
      <c r="R16" s="84"/>
      <c r="S16" s="84"/>
      <c r="T16" s="84"/>
    </row>
    <row r="17" ht="27" customHeight="1" spans="1:20">
      <c r="A17" s="339" t="s">
        <v>194</v>
      </c>
      <c r="B17" s="339"/>
      <c r="C17" s="339"/>
      <c r="D17" s="347" t="s">
        <v>195</v>
      </c>
      <c r="E17" s="84"/>
      <c r="F17" s="84"/>
      <c r="G17" s="84"/>
      <c r="H17" s="84">
        <v>1656964.52</v>
      </c>
      <c r="I17" s="84">
        <v>1656964.52</v>
      </c>
      <c r="J17" s="84"/>
      <c r="K17" s="84">
        <v>1656964.52</v>
      </c>
      <c r="L17" s="84">
        <v>1656964.52</v>
      </c>
      <c r="M17" s="84">
        <v>1656964.52</v>
      </c>
      <c r="N17" s="84"/>
      <c r="O17" s="84"/>
      <c r="P17" s="84"/>
      <c r="Q17" s="84"/>
      <c r="R17" s="84"/>
      <c r="S17" s="84"/>
      <c r="T17" s="84"/>
    </row>
    <row r="18" ht="28.05" customHeight="1" spans="1:20">
      <c r="A18" s="339" t="s">
        <v>317</v>
      </c>
      <c r="B18" s="339"/>
      <c r="C18" s="339"/>
      <c r="D18" s="347" t="s">
        <v>318</v>
      </c>
      <c r="E18" s="84"/>
      <c r="F18" s="84"/>
      <c r="G18" s="84"/>
      <c r="H18" s="84"/>
      <c r="I18" s="84"/>
      <c r="J18" s="84"/>
      <c r="K18" s="84"/>
      <c r="L18" s="84"/>
      <c r="M18" s="84"/>
      <c r="N18" s="84"/>
      <c r="O18" s="84"/>
      <c r="P18" s="84"/>
      <c r="Q18" s="84"/>
      <c r="R18" s="84"/>
      <c r="S18" s="84"/>
      <c r="T18" s="84"/>
    </row>
    <row r="19" ht="19.5" customHeight="1" spans="1:20">
      <c r="A19" s="339" t="s">
        <v>196</v>
      </c>
      <c r="B19" s="339"/>
      <c r="C19" s="339"/>
      <c r="D19" s="339" t="s">
        <v>197</v>
      </c>
      <c r="E19" s="84"/>
      <c r="F19" s="84"/>
      <c r="G19" s="84"/>
      <c r="H19" s="84">
        <v>164876</v>
      </c>
      <c r="I19" s="84">
        <v>164876</v>
      </c>
      <c r="J19" s="84"/>
      <c r="K19" s="84">
        <v>164876</v>
      </c>
      <c r="L19" s="84">
        <v>164876</v>
      </c>
      <c r="M19" s="84">
        <v>164876</v>
      </c>
      <c r="N19" s="84"/>
      <c r="O19" s="84"/>
      <c r="P19" s="84"/>
      <c r="Q19" s="84"/>
      <c r="R19" s="84"/>
      <c r="S19" s="84"/>
      <c r="T19" s="84"/>
    </row>
    <row r="20" ht="19.5" customHeight="1" spans="1:20">
      <c r="A20" s="339" t="s">
        <v>198</v>
      </c>
      <c r="B20" s="339"/>
      <c r="C20" s="339"/>
      <c r="D20" s="339" t="s">
        <v>199</v>
      </c>
      <c r="E20" s="84"/>
      <c r="F20" s="84"/>
      <c r="G20" s="84"/>
      <c r="H20" s="84">
        <v>164876</v>
      </c>
      <c r="I20" s="84">
        <v>164876</v>
      </c>
      <c r="J20" s="84"/>
      <c r="K20" s="84">
        <v>164876</v>
      </c>
      <c r="L20" s="84">
        <v>164876</v>
      </c>
      <c r="M20" s="84">
        <v>164876</v>
      </c>
      <c r="N20" s="84"/>
      <c r="O20" s="84"/>
      <c r="P20" s="84"/>
      <c r="Q20" s="84"/>
      <c r="R20" s="84"/>
      <c r="S20" s="84"/>
      <c r="T20" s="84"/>
    </row>
    <row r="21" ht="19.5" customHeight="1" spans="1:20">
      <c r="A21" s="339" t="s">
        <v>200</v>
      </c>
      <c r="B21" s="339"/>
      <c r="C21" s="339"/>
      <c r="D21" s="339" t="s">
        <v>201</v>
      </c>
      <c r="E21" s="84"/>
      <c r="F21" s="84"/>
      <c r="G21" s="84"/>
      <c r="H21" s="84">
        <v>2241424.14</v>
      </c>
      <c r="I21" s="84">
        <v>2241424.14</v>
      </c>
      <c r="J21" s="84"/>
      <c r="K21" s="84">
        <v>2241424.14</v>
      </c>
      <c r="L21" s="84">
        <v>2241424.14</v>
      </c>
      <c r="M21" s="84">
        <v>2241424.14</v>
      </c>
      <c r="N21" s="84"/>
      <c r="O21" s="84"/>
      <c r="P21" s="84"/>
      <c r="Q21" s="84"/>
      <c r="R21" s="84"/>
      <c r="S21" s="84"/>
      <c r="T21" s="84"/>
    </row>
    <row r="22" ht="19.5" customHeight="1" spans="1:20">
      <c r="A22" s="339" t="s">
        <v>202</v>
      </c>
      <c r="B22" s="339"/>
      <c r="C22" s="339"/>
      <c r="D22" s="339" t="s">
        <v>203</v>
      </c>
      <c r="E22" s="84"/>
      <c r="F22" s="84"/>
      <c r="G22" s="84"/>
      <c r="H22" s="84">
        <v>2241424.14</v>
      </c>
      <c r="I22" s="84">
        <v>2241424.14</v>
      </c>
      <c r="J22" s="84"/>
      <c r="K22" s="84">
        <v>2241424.14</v>
      </c>
      <c r="L22" s="84">
        <v>2241424.14</v>
      </c>
      <c r="M22" s="84">
        <v>2241424.14</v>
      </c>
      <c r="N22" s="84"/>
      <c r="O22" s="84"/>
      <c r="P22" s="84"/>
      <c r="Q22" s="84"/>
      <c r="R22" s="84"/>
      <c r="S22" s="84"/>
      <c r="T22" s="84"/>
    </row>
    <row r="23" ht="19.5" customHeight="1" spans="1:20">
      <c r="A23" s="339" t="s">
        <v>204</v>
      </c>
      <c r="B23" s="339"/>
      <c r="C23" s="339"/>
      <c r="D23" s="339" t="s">
        <v>205</v>
      </c>
      <c r="E23" s="84"/>
      <c r="F23" s="84"/>
      <c r="G23" s="84"/>
      <c r="H23" s="84">
        <v>644667.74</v>
      </c>
      <c r="I23" s="84">
        <v>644667.74</v>
      </c>
      <c r="J23" s="84"/>
      <c r="K23" s="84">
        <v>644667.74</v>
      </c>
      <c r="L23" s="84">
        <v>644667.74</v>
      </c>
      <c r="M23" s="84">
        <v>644667.74</v>
      </c>
      <c r="N23" s="84"/>
      <c r="O23" s="84"/>
      <c r="P23" s="84"/>
      <c r="Q23" s="84"/>
      <c r="R23" s="84"/>
      <c r="S23" s="84"/>
      <c r="T23" s="84"/>
    </row>
    <row r="24" ht="19.5" customHeight="1" spans="1:20">
      <c r="A24" s="339" t="s">
        <v>206</v>
      </c>
      <c r="B24" s="339"/>
      <c r="C24" s="339"/>
      <c r="D24" s="339" t="s">
        <v>207</v>
      </c>
      <c r="E24" s="84"/>
      <c r="F24" s="84"/>
      <c r="G24" s="84"/>
      <c r="H24" s="84">
        <v>763269.38</v>
      </c>
      <c r="I24" s="84">
        <v>763269.38</v>
      </c>
      <c r="J24" s="84"/>
      <c r="K24" s="84">
        <v>763269.38</v>
      </c>
      <c r="L24" s="84">
        <v>763269.38</v>
      </c>
      <c r="M24" s="84">
        <v>763269.38</v>
      </c>
      <c r="N24" s="84"/>
      <c r="O24" s="84"/>
      <c r="P24" s="84"/>
      <c r="Q24" s="84"/>
      <c r="R24" s="84"/>
      <c r="S24" s="84"/>
      <c r="T24" s="84"/>
    </row>
    <row r="25" ht="19.5" customHeight="1" spans="1:20">
      <c r="A25" s="339" t="s">
        <v>208</v>
      </c>
      <c r="B25" s="339"/>
      <c r="C25" s="339"/>
      <c r="D25" s="339" t="s">
        <v>209</v>
      </c>
      <c r="E25" s="84"/>
      <c r="F25" s="84"/>
      <c r="G25" s="84"/>
      <c r="H25" s="84">
        <v>782245.13</v>
      </c>
      <c r="I25" s="84">
        <v>782245.13</v>
      </c>
      <c r="J25" s="84"/>
      <c r="K25" s="84">
        <v>782245.13</v>
      </c>
      <c r="L25" s="84">
        <v>782245.13</v>
      </c>
      <c r="M25" s="84">
        <v>782245.13</v>
      </c>
      <c r="N25" s="84"/>
      <c r="O25" s="84"/>
      <c r="P25" s="84"/>
      <c r="Q25" s="84"/>
      <c r="R25" s="84"/>
      <c r="S25" s="84"/>
      <c r="T25" s="84"/>
    </row>
    <row r="26" ht="19.5" customHeight="1" spans="1:20">
      <c r="A26" s="339" t="s">
        <v>210</v>
      </c>
      <c r="B26" s="339"/>
      <c r="C26" s="339"/>
      <c r="D26" s="339" t="s">
        <v>211</v>
      </c>
      <c r="E26" s="84"/>
      <c r="F26" s="84"/>
      <c r="G26" s="84"/>
      <c r="H26" s="84">
        <v>51241.89</v>
      </c>
      <c r="I26" s="84">
        <v>51241.89</v>
      </c>
      <c r="J26" s="84"/>
      <c r="K26" s="84">
        <v>51241.89</v>
      </c>
      <c r="L26" s="84">
        <v>51241.89</v>
      </c>
      <c r="M26" s="84">
        <v>51241.89</v>
      </c>
      <c r="N26" s="84"/>
      <c r="O26" s="84"/>
      <c r="P26" s="84"/>
      <c r="Q26" s="84"/>
      <c r="R26" s="84"/>
      <c r="S26" s="84"/>
      <c r="T26" s="84"/>
    </row>
    <row r="27" ht="19.5" customHeight="1" spans="1:20">
      <c r="A27" s="339" t="s">
        <v>212</v>
      </c>
      <c r="B27" s="339"/>
      <c r="C27" s="339"/>
      <c r="D27" s="339" t="s">
        <v>213</v>
      </c>
      <c r="E27" s="84"/>
      <c r="F27" s="84"/>
      <c r="G27" s="84"/>
      <c r="H27" s="84">
        <v>10300000</v>
      </c>
      <c r="I27" s="84"/>
      <c r="J27" s="84">
        <v>10300000</v>
      </c>
      <c r="K27" s="84">
        <v>10300000</v>
      </c>
      <c r="L27" s="84"/>
      <c r="M27" s="84"/>
      <c r="N27" s="84"/>
      <c r="O27" s="84">
        <v>10300000</v>
      </c>
      <c r="P27" s="84"/>
      <c r="Q27" s="84"/>
      <c r="R27" s="84"/>
      <c r="S27" s="84"/>
      <c r="T27" s="84"/>
    </row>
    <row r="28" ht="19.5" customHeight="1" spans="1:20">
      <c r="A28" s="339" t="s">
        <v>214</v>
      </c>
      <c r="B28" s="339"/>
      <c r="C28" s="339"/>
      <c r="D28" s="339" t="s">
        <v>215</v>
      </c>
      <c r="E28" s="84"/>
      <c r="F28" s="84"/>
      <c r="G28" s="84"/>
      <c r="H28" s="84">
        <v>10300000</v>
      </c>
      <c r="I28" s="84"/>
      <c r="J28" s="84">
        <v>10300000</v>
      </c>
      <c r="K28" s="84">
        <v>10300000</v>
      </c>
      <c r="L28" s="84"/>
      <c r="M28" s="84"/>
      <c r="N28" s="84"/>
      <c r="O28" s="84">
        <v>10300000</v>
      </c>
      <c r="P28" s="84"/>
      <c r="Q28" s="84"/>
      <c r="R28" s="84"/>
      <c r="S28" s="84"/>
      <c r="T28" s="84"/>
    </row>
    <row r="29" ht="19.5" customHeight="1" spans="1:20">
      <c r="A29" s="339" t="s">
        <v>216</v>
      </c>
      <c r="B29" s="339"/>
      <c r="C29" s="339"/>
      <c r="D29" s="339" t="s">
        <v>217</v>
      </c>
      <c r="E29" s="84"/>
      <c r="F29" s="84"/>
      <c r="G29" s="84"/>
      <c r="H29" s="84">
        <v>10300000</v>
      </c>
      <c r="I29" s="84"/>
      <c r="J29" s="84">
        <v>10300000</v>
      </c>
      <c r="K29" s="84">
        <v>10300000</v>
      </c>
      <c r="L29" s="84"/>
      <c r="M29" s="84"/>
      <c r="N29" s="84"/>
      <c r="O29" s="84">
        <v>10300000</v>
      </c>
      <c r="P29" s="84"/>
      <c r="Q29" s="84"/>
      <c r="R29" s="84"/>
      <c r="S29" s="84"/>
      <c r="T29" s="84"/>
    </row>
    <row r="30" ht="19.5" customHeight="1" spans="1:20">
      <c r="A30" s="339" t="s">
        <v>226</v>
      </c>
      <c r="B30" s="339"/>
      <c r="C30" s="339"/>
      <c r="D30" s="339" t="s">
        <v>227</v>
      </c>
      <c r="E30" s="84"/>
      <c r="F30" s="84"/>
      <c r="G30" s="84"/>
      <c r="H30" s="84">
        <v>142300956.61</v>
      </c>
      <c r="I30" s="84">
        <v>20789545.98</v>
      </c>
      <c r="J30" s="84">
        <v>121511410.63</v>
      </c>
      <c r="K30" s="84">
        <v>142300956.61</v>
      </c>
      <c r="L30" s="84">
        <v>20789545.98</v>
      </c>
      <c r="M30" s="84">
        <v>19816392.15</v>
      </c>
      <c r="N30" s="84">
        <v>973153.83</v>
      </c>
      <c r="O30" s="84">
        <v>121511410.63</v>
      </c>
      <c r="P30" s="84"/>
      <c r="Q30" s="84"/>
      <c r="R30" s="84"/>
      <c r="S30" s="84"/>
      <c r="T30" s="84"/>
    </row>
    <row r="31" ht="19.5" customHeight="1" spans="1:20">
      <c r="A31" s="339" t="s">
        <v>228</v>
      </c>
      <c r="B31" s="339"/>
      <c r="C31" s="339"/>
      <c r="D31" s="339" t="s">
        <v>229</v>
      </c>
      <c r="E31" s="84"/>
      <c r="F31" s="84"/>
      <c r="G31" s="84"/>
      <c r="H31" s="84">
        <v>141156956.61</v>
      </c>
      <c r="I31" s="84">
        <v>20789545.98</v>
      </c>
      <c r="J31" s="84">
        <v>120367410.63</v>
      </c>
      <c r="K31" s="84">
        <v>141156956.61</v>
      </c>
      <c r="L31" s="84">
        <v>20789545.98</v>
      </c>
      <c r="M31" s="84">
        <v>19816392.15</v>
      </c>
      <c r="N31" s="84">
        <v>973153.83</v>
      </c>
      <c r="O31" s="84">
        <v>120367410.63</v>
      </c>
      <c r="P31" s="84"/>
      <c r="Q31" s="84"/>
      <c r="R31" s="84"/>
      <c r="S31" s="84"/>
      <c r="T31" s="84"/>
    </row>
    <row r="32" ht="19.5" customHeight="1" spans="1:20">
      <c r="A32" s="339" t="s">
        <v>230</v>
      </c>
      <c r="B32" s="339"/>
      <c r="C32" s="339"/>
      <c r="D32" s="339" t="s">
        <v>231</v>
      </c>
      <c r="E32" s="84"/>
      <c r="F32" s="84"/>
      <c r="G32" s="84"/>
      <c r="H32" s="84">
        <v>3695414.6</v>
      </c>
      <c r="I32" s="84">
        <v>3472588.6</v>
      </c>
      <c r="J32" s="84">
        <v>222826</v>
      </c>
      <c r="K32" s="84">
        <v>3695414.6</v>
      </c>
      <c r="L32" s="84">
        <v>3472588.6</v>
      </c>
      <c r="M32" s="84">
        <v>2974562</v>
      </c>
      <c r="N32" s="84">
        <v>498026.6</v>
      </c>
      <c r="O32" s="84">
        <v>222826</v>
      </c>
      <c r="P32" s="84"/>
      <c r="Q32" s="84"/>
      <c r="R32" s="84"/>
      <c r="S32" s="84"/>
      <c r="T32" s="84"/>
    </row>
    <row r="33" ht="19.5" customHeight="1" spans="1:20">
      <c r="A33" s="339" t="s">
        <v>232</v>
      </c>
      <c r="B33" s="339"/>
      <c r="C33" s="339"/>
      <c r="D33" s="339" t="s">
        <v>233</v>
      </c>
      <c r="E33" s="84"/>
      <c r="F33" s="84"/>
      <c r="G33" s="84"/>
      <c r="H33" s="84">
        <v>17427889.38</v>
      </c>
      <c r="I33" s="84">
        <v>17316957.38</v>
      </c>
      <c r="J33" s="84">
        <v>110932</v>
      </c>
      <c r="K33" s="84">
        <v>17427889.38</v>
      </c>
      <c r="L33" s="84">
        <v>17316957.38</v>
      </c>
      <c r="M33" s="84">
        <v>16841830.15</v>
      </c>
      <c r="N33" s="84">
        <v>475127.23</v>
      </c>
      <c r="O33" s="84">
        <v>110932</v>
      </c>
      <c r="P33" s="84"/>
      <c r="Q33" s="84"/>
      <c r="R33" s="84"/>
      <c r="S33" s="84"/>
      <c r="T33" s="84"/>
    </row>
    <row r="34" ht="19.5" customHeight="1" spans="1:20">
      <c r="A34" s="339" t="s">
        <v>234</v>
      </c>
      <c r="B34" s="339"/>
      <c r="C34" s="339"/>
      <c r="D34" s="339" t="s">
        <v>235</v>
      </c>
      <c r="E34" s="84"/>
      <c r="F34" s="84"/>
      <c r="G34" s="84"/>
      <c r="H34" s="84">
        <v>10129149.01</v>
      </c>
      <c r="I34" s="84"/>
      <c r="J34" s="84">
        <v>10129149.01</v>
      </c>
      <c r="K34" s="84">
        <v>10129149.01</v>
      </c>
      <c r="L34" s="84"/>
      <c r="M34" s="84"/>
      <c r="N34" s="84"/>
      <c r="O34" s="84">
        <v>10129149.01</v>
      </c>
      <c r="P34" s="84"/>
      <c r="Q34" s="84"/>
      <c r="R34" s="84"/>
      <c r="S34" s="84"/>
      <c r="T34" s="84"/>
    </row>
    <row r="35" ht="19.5" customHeight="1" spans="1:20">
      <c r="A35" s="339" t="s">
        <v>236</v>
      </c>
      <c r="B35" s="339"/>
      <c r="C35" s="339"/>
      <c r="D35" s="339" t="s">
        <v>237</v>
      </c>
      <c r="E35" s="84"/>
      <c r="F35" s="84"/>
      <c r="G35" s="84"/>
      <c r="H35" s="84">
        <v>1761330</v>
      </c>
      <c r="I35" s="84"/>
      <c r="J35" s="84">
        <v>1761330</v>
      </c>
      <c r="K35" s="84">
        <v>1761330</v>
      </c>
      <c r="L35" s="84"/>
      <c r="M35" s="84"/>
      <c r="N35" s="84"/>
      <c r="O35" s="84">
        <v>1761330</v>
      </c>
      <c r="P35" s="84"/>
      <c r="Q35" s="84"/>
      <c r="R35" s="84"/>
      <c r="S35" s="84"/>
      <c r="T35" s="84"/>
    </row>
    <row r="36" ht="19.5" customHeight="1" spans="1:20">
      <c r="A36" s="339" t="s">
        <v>238</v>
      </c>
      <c r="B36" s="339"/>
      <c r="C36" s="339"/>
      <c r="D36" s="339" t="s">
        <v>239</v>
      </c>
      <c r="E36" s="84"/>
      <c r="F36" s="84"/>
      <c r="G36" s="84"/>
      <c r="H36" s="84">
        <v>106484.13</v>
      </c>
      <c r="I36" s="84"/>
      <c r="J36" s="84">
        <v>106484.13</v>
      </c>
      <c r="K36" s="84">
        <v>106484.13</v>
      </c>
      <c r="L36" s="84"/>
      <c r="M36" s="84"/>
      <c r="N36" s="84"/>
      <c r="O36" s="84">
        <v>106484.13</v>
      </c>
      <c r="P36" s="84"/>
      <c r="Q36" s="84"/>
      <c r="R36" s="84"/>
      <c r="S36" s="84"/>
      <c r="T36" s="84"/>
    </row>
    <row r="37" ht="19.5" customHeight="1" spans="1:20">
      <c r="A37" s="339" t="s">
        <v>240</v>
      </c>
      <c r="B37" s="339"/>
      <c r="C37" s="339"/>
      <c r="D37" s="339" t="s">
        <v>241</v>
      </c>
      <c r="E37" s="84"/>
      <c r="F37" s="84"/>
      <c r="G37" s="84"/>
      <c r="H37" s="84">
        <v>203855</v>
      </c>
      <c r="I37" s="84"/>
      <c r="J37" s="84">
        <v>203855</v>
      </c>
      <c r="K37" s="84">
        <v>203855</v>
      </c>
      <c r="L37" s="84"/>
      <c r="M37" s="84"/>
      <c r="N37" s="84"/>
      <c r="O37" s="84">
        <v>203855</v>
      </c>
      <c r="P37" s="84"/>
      <c r="Q37" s="84"/>
      <c r="R37" s="84"/>
      <c r="S37" s="84"/>
      <c r="T37" s="84"/>
    </row>
    <row r="38" ht="19.5" customHeight="1" spans="1:20">
      <c r="A38" s="339" t="s">
        <v>242</v>
      </c>
      <c r="B38" s="339"/>
      <c r="C38" s="339"/>
      <c r="D38" s="339" t="s">
        <v>243</v>
      </c>
      <c r="E38" s="84"/>
      <c r="F38" s="84"/>
      <c r="G38" s="84"/>
      <c r="H38" s="84">
        <v>19280</v>
      </c>
      <c r="I38" s="84"/>
      <c r="J38" s="84">
        <v>19280</v>
      </c>
      <c r="K38" s="84">
        <v>19280</v>
      </c>
      <c r="L38" s="84"/>
      <c r="M38" s="84"/>
      <c r="N38" s="84"/>
      <c r="O38" s="84">
        <v>19280</v>
      </c>
      <c r="P38" s="84"/>
      <c r="Q38" s="84"/>
      <c r="R38" s="84"/>
      <c r="S38" s="84"/>
      <c r="T38" s="84"/>
    </row>
    <row r="39" ht="19.5" customHeight="1" spans="1:20">
      <c r="A39" s="339" t="s">
        <v>244</v>
      </c>
      <c r="B39" s="339"/>
      <c r="C39" s="339"/>
      <c r="D39" s="339" t="s">
        <v>245</v>
      </c>
      <c r="E39" s="84"/>
      <c r="F39" s="84"/>
      <c r="G39" s="84"/>
      <c r="H39" s="84">
        <v>1520000</v>
      </c>
      <c r="I39" s="84"/>
      <c r="J39" s="84">
        <v>1520000</v>
      </c>
      <c r="K39" s="84">
        <v>1520000</v>
      </c>
      <c r="L39" s="84"/>
      <c r="M39" s="84"/>
      <c r="N39" s="84"/>
      <c r="O39" s="84">
        <v>1520000</v>
      </c>
      <c r="P39" s="84"/>
      <c r="Q39" s="84"/>
      <c r="R39" s="84"/>
      <c r="S39" s="84"/>
      <c r="T39" s="84"/>
    </row>
    <row r="40" ht="19.5" customHeight="1" spans="1:20">
      <c r="A40" s="339" t="s">
        <v>246</v>
      </c>
      <c r="B40" s="339"/>
      <c r="C40" s="339"/>
      <c r="D40" s="339" t="s">
        <v>247</v>
      </c>
      <c r="E40" s="84"/>
      <c r="F40" s="84"/>
      <c r="G40" s="84"/>
      <c r="H40" s="84">
        <v>30246805.6</v>
      </c>
      <c r="I40" s="84"/>
      <c r="J40" s="84">
        <v>30246805.6</v>
      </c>
      <c r="K40" s="84">
        <v>30246805.6</v>
      </c>
      <c r="L40" s="84"/>
      <c r="M40" s="84"/>
      <c r="N40" s="84"/>
      <c r="O40" s="84">
        <v>30246805.6</v>
      </c>
      <c r="P40" s="84"/>
      <c r="Q40" s="84"/>
      <c r="R40" s="84"/>
      <c r="S40" s="84"/>
      <c r="T40" s="84"/>
    </row>
    <row r="41" ht="19.5" customHeight="1" spans="1:20">
      <c r="A41" s="339" t="s">
        <v>248</v>
      </c>
      <c r="B41" s="339"/>
      <c r="C41" s="339"/>
      <c r="D41" s="339" t="s">
        <v>249</v>
      </c>
      <c r="E41" s="84"/>
      <c r="F41" s="84"/>
      <c r="G41" s="84"/>
      <c r="H41" s="84">
        <v>24057351.76</v>
      </c>
      <c r="I41" s="84"/>
      <c r="J41" s="84">
        <v>24057351.76</v>
      </c>
      <c r="K41" s="84">
        <v>24057351.76</v>
      </c>
      <c r="L41" s="84"/>
      <c r="M41" s="84"/>
      <c r="N41" s="84"/>
      <c r="O41" s="84">
        <v>24057351.76</v>
      </c>
      <c r="P41" s="84"/>
      <c r="Q41" s="84"/>
      <c r="R41" s="84"/>
      <c r="S41" s="84"/>
      <c r="T41" s="84"/>
    </row>
    <row r="42" ht="19.5" customHeight="1" spans="1:20">
      <c r="A42" s="339" t="s">
        <v>250</v>
      </c>
      <c r="B42" s="339"/>
      <c r="C42" s="339"/>
      <c r="D42" s="339" t="s">
        <v>251</v>
      </c>
      <c r="E42" s="84"/>
      <c r="F42" s="84"/>
      <c r="G42" s="84"/>
      <c r="H42" s="84">
        <v>39084887.23</v>
      </c>
      <c r="I42" s="84"/>
      <c r="J42" s="84">
        <v>39084887.23</v>
      </c>
      <c r="K42" s="84">
        <v>39084887.23</v>
      </c>
      <c r="L42" s="84"/>
      <c r="M42" s="84"/>
      <c r="N42" s="84"/>
      <c r="O42" s="84">
        <v>39084887.23</v>
      </c>
      <c r="P42" s="84"/>
      <c r="Q42" s="84"/>
      <c r="R42" s="84"/>
      <c r="S42" s="84"/>
      <c r="T42" s="84"/>
    </row>
    <row r="43" ht="19.5" customHeight="1" spans="1:20">
      <c r="A43" s="339" t="s">
        <v>319</v>
      </c>
      <c r="B43" s="339"/>
      <c r="C43" s="339"/>
      <c r="D43" s="339" t="s">
        <v>320</v>
      </c>
      <c r="E43" s="84"/>
      <c r="F43" s="84"/>
      <c r="G43" s="84"/>
      <c r="H43" s="84"/>
      <c r="I43" s="84"/>
      <c r="J43" s="84"/>
      <c r="K43" s="84"/>
      <c r="L43" s="84"/>
      <c r="M43" s="84"/>
      <c r="N43" s="84"/>
      <c r="O43" s="84"/>
      <c r="P43" s="84"/>
      <c r="Q43" s="84"/>
      <c r="R43" s="84"/>
      <c r="S43" s="84"/>
      <c r="T43" s="84"/>
    </row>
    <row r="44" ht="19.5" customHeight="1" spans="1:20">
      <c r="A44" s="339" t="s">
        <v>252</v>
      </c>
      <c r="B44" s="339"/>
      <c r="C44" s="339"/>
      <c r="D44" s="339" t="s">
        <v>253</v>
      </c>
      <c r="E44" s="84"/>
      <c r="F44" s="84"/>
      <c r="G44" s="84"/>
      <c r="H44" s="84">
        <v>2500000</v>
      </c>
      <c r="I44" s="84"/>
      <c r="J44" s="84">
        <v>2500000</v>
      </c>
      <c r="K44" s="84">
        <v>2500000</v>
      </c>
      <c r="L44" s="84"/>
      <c r="M44" s="84"/>
      <c r="N44" s="84"/>
      <c r="O44" s="84">
        <v>2500000</v>
      </c>
      <c r="P44" s="84"/>
      <c r="Q44" s="84"/>
      <c r="R44" s="84"/>
      <c r="S44" s="84"/>
      <c r="T44" s="84"/>
    </row>
    <row r="45" ht="19.5" customHeight="1" spans="1:20">
      <c r="A45" s="339" t="s">
        <v>254</v>
      </c>
      <c r="B45" s="339"/>
      <c r="C45" s="339"/>
      <c r="D45" s="339" t="s">
        <v>255</v>
      </c>
      <c r="E45" s="84"/>
      <c r="F45" s="84"/>
      <c r="G45" s="84"/>
      <c r="H45" s="84">
        <v>10404509.9</v>
      </c>
      <c r="I45" s="84"/>
      <c r="J45" s="84">
        <v>10404509.9</v>
      </c>
      <c r="K45" s="84">
        <v>10404509.9</v>
      </c>
      <c r="L45" s="84"/>
      <c r="M45" s="84"/>
      <c r="N45" s="84"/>
      <c r="O45" s="84">
        <v>10404509.9</v>
      </c>
      <c r="P45" s="84"/>
      <c r="Q45" s="84"/>
      <c r="R45" s="84"/>
      <c r="S45" s="84"/>
      <c r="T45" s="84"/>
    </row>
    <row r="46" ht="30" customHeight="1" spans="1:20">
      <c r="A46" s="339" t="s">
        <v>256</v>
      </c>
      <c r="B46" s="339"/>
      <c r="C46" s="339"/>
      <c r="D46" s="347" t="s">
        <v>257</v>
      </c>
      <c r="E46" s="84"/>
      <c r="F46" s="84"/>
      <c r="G46" s="84"/>
      <c r="H46" s="84">
        <v>144000</v>
      </c>
      <c r="I46" s="84"/>
      <c r="J46" s="84">
        <v>144000</v>
      </c>
      <c r="K46" s="84">
        <v>144000</v>
      </c>
      <c r="L46" s="84"/>
      <c r="M46" s="84"/>
      <c r="N46" s="84"/>
      <c r="O46" s="84">
        <v>144000</v>
      </c>
      <c r="P46" s="84"/>
      <c r="Q46" s="84"/>
      <c r="R46" s="84"/>
      <c r="S46" s="84"/>
      <c r="T46" s="84"/>
    </row>
    <row r="47" ht="27" customHeight="1" spans="1:20">
      <c r="A47" s="339" t="s">
        <v>258</v>
      </c>
      <c r="B47" s="339"/>
      <c r="C47" s="339"/>
      <c r="D47" s="347" t="s">
        <v>259</v>
      </c>
      <c r="E47" s="84"/>
      <c r="F47" s="84"/>
      <c r="G47" s="84"/>
      <c r="H47" s="84">
        <v>144000</v>
      </c>
      <c r="I47" s="84"/>
      <c r="J47" s="84">
        <v>144000</v>
      </c>
      <c r="K47" s="84">
        <v>144000</v>
      </c>
      <c r="L47" s="84"/>
      <c r="M47" s="84"/>
      <c r="N47" s="84"/>
      <c r="O47" s="84">
        <v>144000</v>
      </c>
      <c r="P47" s="84"/>
      <c r="Q47" s="84"/>
      <c r="R47" s="84"/>
      <c r="S47" s="84"/>
      <c r="T47" s="84"/>
    </row>
    <row r="48" ht="19.5" customHeight="1" spans="1:20">
      <c r="A48" s="339" t="s">
        <v>260</v>
      </c>
      <c r="B48" s="339"/>
      <c r="C48" s="339"/>
      <c r="D48" s="339" t="s">
        <v>261</v>
      </c>
      <c r="E48" s="84"/>
      <c r="F48" s="84"/>
      <c r="G48" s="84"/>
      <c r="H48" s="84">
        <v>1000000</v>
      </c>
      <c r="I48" s="84"/>
      <c r="J48" s="84">
        <v>1000000</v>
      </c>
      <c r="K48" s="84">
        <v>1000000</v>
      </c>
      <c r="L48" s="84"/>
      <c r="M48" s="84"/>
      <c r="N48" s="84"/>
      <c r="O48" s="84">
        <v>1000000</v>
      </c>
      <c r="P48" s="84"/>
      <c r="Q48" s="84"/>
      <c r="R48" s="84"/>
      <c r="S48" s="84"/>
      <c r="T48" s="84"/>
    </row>
    <row r="49" ht="19.5" customHeight="1" spans="1:20">
      <c r="A49" s="339" t="s">
        <v>262</v>
      </c>
      <c r="B49" s="339"/>
      <c r="C49" s="339"/>
      <c r="D49" s="339" t="s">
        <v>263</v>
      </c>
      <c r="E49" s="84"/>
      <c r="F49" s="84"/>
      <c r="G49" s="84"/>
      <c r="H49" s="84">
        <v>1000000</v>
      </c>
      <c r="I49" s="84"/>
      <c r="J49" s="84">
        <v>1000000</v>
      </c>
      <c r="K49" s="84">
        <v>1000000</v>
      </c>
      <c r="L49" s="84"/>
      <c r="M49" s="84"/>
      <c r="N49" s="84"/>
      <c r="O49" s="84">
        <v>1000000</v>
      </c>
      <c r="P49" s="84"/>
      <c r="Q49" s="84"/>
      <c r="R49" s="84"/>
      <c r="S49" s="84"/>
      <c r="T49" s="84"/>
    </row>
    <row r="50" ht="19.5" customHeight="1" spans="1:20">
      <c r="A50" s="339" t="s">
        <v>264</v>
      </c>
      <c r="B50" s="339"/>
      <c r="C50" s="339"/>
      <c r="D50" s="339" t="s">
        <v>265</v>
      </c>
      <c r="E50" s="84"/>
      <c r="F50" s="84"/>
      <c r="G50" s="84"/>
      <c r="H50" s="84">
        <v>2014567</v>
      </c>
      <c r="I50" s="84">
        <v>2014567</v>
      </c>
      <c r="J50" s="84"/>
      <c r="K50" s="84">
        <v>2014567</v>
      </c>
      <c r="L50" s="84">
        <v>2014567</v>
      </c>
      <c r="M50" s="84">
        <v>2014567</v>
      </c>
      <c r="N50" s="84"/>
      <c r="O50" s="84"/>
      <c r="P50" s="84"/>
      <c r="Q50" s="84"/>
      <c r="R50" s="84"/>
      <c r="S50" s="84"/>
      <c r="T50" s="84"/>
    </row>
    <row r="51" ht="19.5" customHeight="1" spans="1:20">
      <c r="A51" s="339" t="s">
        <v>266</v>
      </c>
      <c r="B51" s="339"/>
      <c r="C51" s="339"/>
      <c r="D51" s="339" t="s">
        <v>267</v>
      </c>
      <c r="E51" s="84"/>
      <c r="F51" s="84"/>
      <c r="G51" s="84"/>
      <c r="H51" s="84">
        <v>2014567</v>
      </c>
      <c r="I51" s="84">
        <v>2014567</v>
      </c>
      <c r="J51" s="84"/>
      <c r="K51" s="84">
        <v>2014567</v>
      </c>
      <c r="L51" s="84">
        <v>2014567</v>
      </c>
      <c r="M51" s="84">
        <v>2014567</v>
      </c>
      <c r="N51" s="84"/>
      <c r="O51" s="84"/>
      <c r="P51" s="84"/>
      <c r="Q51" s="84"/>
      <c r="R51" s="84"/>
      <c r="S51" s="84"/>
      <c r="T51" s="84"/>
    </row>
    <row r="52" ht="19.5" customHeight="1" spans="1:20">
      <c r="A52" s="340" t="s">
        <v>268</v>
      </c>
      <c r="B52" s="340"/>
      <c r="C52" s="340"/>
      <c r="D52" s="340" t="s">
        <v>269</v>
      </c>
      <c r="E52" s="304"/>
      <c r="F52" s="304"/>
      <c r="G52" s="304"/>
      <c r="H52" s="304">
        <v>2014567</v>
      </c>
      <c r="I52" s="304">
        <v>2014567</v>
      </c>
      <c r="J52" s="304"/>
      <c r="K52" s="304">
        <v>2014567</v>
      </c>
      <c r="L52" s="304">
        <v>2014567</v>
      </c>
      <c r="M52" s="304">
        <v>2014567</v>
      </c>
      <c r="N52" s="304"/>
      <c r="O52" s="304"/>
      <c r="P52" s="304"/>
      <c r="Q52" s="304"/>
      <c r="R52" s="304"/>
      <c r="S52" s="304"/>
      <c r="T52" s="304"/>
    </row>
    <row r="53" ht="19.5" customHeight="1" spans="1:20">
      <c r="A53" s="341" t="s">
        <v>321</v>
      </c>
      <c r="B53" s="341"/>
      <c r="C53" s="341"/>
      <c r="D53" s="341"/>
      <c r="E53" s="341"/>
      <c r="F53" s="341"/>
      <c r="G53" s="341"/>
      <c r="H53" s="341"/>
      <c r="I53" s="341"/>
      <c r="J53" s="341"/>
      <c r="K53" s="341"/>
      <c r="L53" s="341"/>
      <c r="M53" s="341"/>
      <c r="N53" s="341"/>
      <c r="O53" s="341"/>
      <c r="P53" s="341"/>
      <c r="Q53" s="341"/>
      <c r="R53" s="341"/>
      <c r="S53" s="341"/>
      <c r="T53" s="341"/>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M17" sqref="M17"/>
    </sheetView>
  </sheetViews>
  <sheetFormatPr defaultColWidth="9" defaultRowHeight="14.4"/>
  <cols>
    <col min="1" max="1" width="7.77777777777778" customWidth="1"/>
    <col min="2" max="2" width="32.8796296296296" customWidth="1"/>
    <col min="3" max="3" width="23.6666666666667" customWidth="1"/>
    <col min="4" max="4" width="7.77777777777778" customWidth="1"/>
    <col min="5" max="5" width="23" customWidth="1"/>
    <col min="6" max="6" width="19.3333333333333" customWidth="1"/>
    <col min="7" max="7" width="7.77777777777778" customWidth="1"/>
    <col min="8" max="8" width="41.4444444444444" customWidth="1"/>
    <col min="9" max="9" width="23.6666666666667" customWidth="1"/>
  </cols>
  <sheetData>
    <row r="1" ht="28.2" spans="5:5">
      <c r="E1" s="342" t="s">
        <v>322</v>
      </c>
    </row>
    <row r="2" spans="9:9">
      <c r="I2" s="344" t="s">
        <v>323</v>
      </c>
    </row>
    <row r="3" spans="1:9">
      <c r="A3" s="344" t="s">
        <v>58</v>
      </c>
      <c r="I3" s="344" t="s">
        <v>59</v>
      </c>
    </row>
    <row r="4" ht="19.5" customHeight="1" spans="1:9">
      <c r="A4" s="307" t="s">
        <v>308</v>
      </c>
      <c r="B4" s="307"/>
      <c r="C4" s="307"/>
      <c r="D4" s="307" t="s">
        <v>307</v>
      </c>
      <c r="E4" s="307"/>
      <c r="F4" s="307"/>
      <c r="G4" s="307"/>
      <c r="H4" s="307"/>
      <c r="I4" s="307"/>
    </row>
    <row r="5" ht="19.5" customHeight="1" spans="1:9">
      <c r="A5" s="307" t="s">
        <v>324</v>
      </c>
      <c r="B5" s="307" t="s">
        <v>179</v>
      </c>
      <c r="C5" s="307" t="s">
        <v>64</v>
      </c>
      <c r="D5" s="307" t="s">
        <v>324</v>
      </c>
      <c r="E5" s="307" t="s">
        <v>179</v>
      </c>
      <c r="F5" s="307" t="s">
        <v>64</v>
      </c>
      <c r="G5" s="307" t="s">
        <v>324</v>
      </c>
      <c r="H5" s="307" t="s">
        <v>179</v>
      </c>
      <c r="I5" s="307" t="s">
        <v>64</v>
      </c>
    </row>
    <row r="6" ht="19.5" customHeight="1" spans="1:9">
      <c r="A6" s="307"/>
      <c r="B6" s="307"/>
      <c r="C6" s="307"/>
      <c r="D6" s="307"/>
      <c r="E6" s="307"/>
      <c r="F6" s="307"/>
      <c r="G6" s="307"/>
      <c r="H6" s="307"/>
      <c r="I6" s="307"/>
    </row>
    <row r="7" ht="19.5" customHeight="1" spans="1:9">
      <c r="A7" s="297" t="s">
        <v>325</v>
      </c>
      <c r="B7" s="297" t="s">
        <v>326</v>
      </c>
      <c r="C7" s="84">
        <v>25729347.81</v>
      </c>
      <c r="D7" s="297" t="s">
        <v>327</v>
      </c>
      <c r="E7" s="297" t="s">
        <v>328</v>
      </c>
      <c r="F7" s="84">
        <v>973153.83</v>
      </c>
      <c r="G7" s="297" t="s">
        <v>329</v>
      </c>
      <c r="H7" s="297" t="s">
        <v>330</v>
      </c>
      <c r="I7" s="84"/>
    </row>
    <row r="8" ht="19.5" customHeight="1" spans="1:9">
      <c r="A8" s="297" t="s">
        <v>331</v>
      </c>
      <c r="B8" s="297" t="s">
        <v>332</v>
      </c>
      <c r="C8" s="84">
        <v>8329435</v>
      </c>
      <c r="D8" s="297" t="s">
        <v>333</v>
      </c>
      <c r="E8" s="297" t="s">
        <v>334</v>
      </c>
      <c r="F8" s="84">
        <v>194625</v>
      </c>
      <c r="G8" s="297" t="s">
        <v>335</v>
      </c>
      <c r="H8" s="297" t="s">
        <v>336</v>
      </c>
      <c r="I8" s="84"/>
    </row>
    <row r="9" ht="19.5" customHeight="1" spans="1:9">
      <c r="A9" s="297" t="s">
        <v>337</v>
      </c>
      <c r="B9" s="297" t="s">
        <v>338</v>
      </c>
      <c r="C9" s="84">
        <v>3441900</v>
      </c>
      <c r="D9" s="297" t="s">
        <v>339</v>
      </c>
      <c r="E9" s="297" t="s">
        <v>340</v>
      </c>
      <c r="F9" s="84"/>
      <c r="G9" s="297" t="s">
        <v>341</v>
      </c>
      <c r="H9" s="297" t="s">
        <v>342</v>
      </c>
      <c r="I9" s="84"/>
    </row>
    <row r="10" ht="19.5" customHeight="1" spans="1:9">
      <c r="A10" s="297" t="s">
        <v>343</v>
      </c>
      <c r="B10" s="297" t="s">
        <v>344</v>
      </c>
      <c r="C10" s="84">
        <v>1270994</v>
      </c>
      <c r="D10" s="297" t="s">
        <v>345</v>
      </c>
      <c r="E10" s="297" t="s">
        <v>346</v>
      </c>
      <c r="F10" s="84"/>
      <c r="G10" s="297" t="s">
        <v>347</v>
      </c>
      <c r="H10" s="297" t="s">
        <v>348</v>
      </c>
      <c r="I10" s="84"/>
    </row>
    <row r="11" ht="19.5" customHeight="1" spans="1:9">
      <c r="A11" s="297" t="s">
        <v>349</v>
      </c>
      <c r="B11" s="297" t="s">
        <v>350</v>
      </c>
      <c r="C11" s="84"/>
      <c r="D11" s="297" t="s">
        <v>351</v>
      </c>
      <c r="E11" s="297" t="s">
        <v>352</v>
      </c>
      <c r="F11" s="84"/>
      <c r="G11" s="297" t="s">
        <v>353</v>
      </c>
      <c r="H11" s="297" t="s">
        <v>354</v>
      </c>
      <c r="I11" s="84"/>
    </row>
    <row r="12" ht="19.5" customHeight="1" spans="1:9">
      <c r="A12" s="297" t="s">
        <v>355</v>
      </c>
      <c r="B12" s="297" t="s">
        <v>356</v>
      </c>
      <c r="C12" s="84">
        <v>6484600</v>
      </c>
      <c r="D12" s="297" t="s">
        <v>357</v>
      </c>
      <c r="E12" s="297" t="s">
        <v>358</v>
      </c>
      <c r="F12" s="84">
        <v>17682.16</v>
      </c>
      <c r="G12" s="297" t="s">
        <v>359</v>
      </c>
      <c r="H12" s="297" t="s">
        <v>360</v>
      </c>
      <c r="I12" s="84"/>
    </row>
    <row r="13" ht="19.5" customHeight="1" spans="1:9">
      <c r="A13" s="297" t="s">
        <v>361</v>
      </c>
      <c r="B13" s="297" t="s">
        <v>362</v>
      </c>
      <c r="C13" s="84">
        <v>1656964.52</v>
      </c>
      <c r="D13" s="297" t="s">
        <v>363</v>
      </c>
      <c r="E13" s="297" t="s">
        <v>364</v>
      </c>
      <c r="F13" s="84">
        <v>35154.63</v>
      </c>
      <c r="G13" s="297" t="s">
        <v>365</v>
      </c>
      <c r="H13" s="297" t="s">
        <v>366</v>
      </c>
      <c r="I13" s="84"/>
    </row>
    <row r="14" ht="19.5" customHeight="1" spans="1:9">
      <c r="A14" s="297" t="s">
        <v>367</v>
      </c>
      <c r="B14" s="297" t="s">
        <v>368</v>
      </c>
      <c r="C14" s="84"/>
      <c r="D14" s="297" t="s">
        <v>369</v>
      </c>
      <c r="E14" s="297" t="s">
        <v>370</v>
      </c>
      <c r="F14" s="84">
        <v>25965.44</v>
      </c>
      <c r="G14" s="297" t="s">
        <v>371</v>
      </c>
      <c r="H14" s="297" t="s">
        <v>372</v>
      </c>
      <c r="I14" s="84"/>
    </row>
    <row r="15" ht="19.5" customHeight="1" spans="1:9">
      <c r="A15" s="297" t="s">
        <v>373</v>
      </c>
      <c r="B15" s="297" t="s">
        <v>374</v>
      </c>
      <c r="C15" s="84">
        <v>1407937.12</v>
      </c>
      <c r="D15" s="297" t="s">
        <v>375</v>
      </c>
      <c r="E15" s="297" t="s">
        <v>376</v>
      </c>
      <c r="F15" s="84"/>
      <c r="G15" s="297" t="s">
        <v>377</v>
      </c>
      <c r="H15" s="297" t="s">
        <v>378</v>
      </c>
      <c r="I15" s="84"/>
    </row>
    <row r="16" ht="19.5" customHeight="1" spans="1:9">
      <c r="A16" s="297" t="s">
        <v>379</v>
      </c>
      <c r="B16" s="297" t="s">
        <v>380</v>
      </c>
      <c r="C16" s="84">
        <v>782245.13</v>
      </c>
      <c r="D16" s="297" t="s">
        <v>381</v>
      </c>
      <c r="E16" s="297" t="s">
        <v>382</v>
      </c>
      <c r="F16" s="84"/>
      <c r="G16" s="297" t="s">
        <v>383</v>
      </c>
      <c r="H16" s="297" t="s">
        <v>384</v>
      </c>
      <c r="I16" s="84"/>
    </row>
    <row r="17" ht="19.5" customHeight="1" spans="1:9">
      <c r="A17" s="297" t="s">
        <v>385</v>
      </c>
      <c r="B17" s="297" t="s">
        <v>386</v>
      </c>
      <c r="C17" s="84">
        <v>100705.04</v>
      </c>
      <c r="D17" s="297" t="s">
        <v>387</v>
      </c>
      <c r="E17" s="297" t="s">
        <v>388</v>
      </c>
      <c r="F17" s="84">
        <v>98364.5</v>
      </c>
      <c r="G17" s="297" t="s">
        <v>389</v>
      </c>
      <c r="H17" s="297" t="s">
        <v>390</v>
      </c>
      <c r="I17" s="84"/>
    </row>
    <row r="18" ht="19.5" customHeight="1" spans="1:9">
      <c r="A18" s="297" t="s">
        <v>391</v>
      </c>
      <c r="B18" s="297" t="s">
        <v>392</v>
      </c>
      <c r="C18" s="84">
        <v>2014567</v>
      </c>
      <c r="D18" s="297" t="s">
        <v>393</v>
      </c>
      <c r="E18" s="297" t="s">
        <v>394</v>
      </c>
      <c r="F18" s="84"/>
      <c r="G18" s="297" t="s">
        <v>395</v>
      </c>
      <c r="H18" s="297" t="s">
        <v>396</v>
      </c>
      <c r="I18" s="84"/>
    </row>
    <row r="19" ht="19.5" customHeight="1" spans="1:9">
      <c r="A19" s="297" t="s">
        <v>397</v>
      </c>
      <c r="B19" s="297" t="s">
        <v>398</v>
      </c>
      <c r="C19" s="84"/>
      <c r="D19" s="297" t="s">
        <v>399</v>
      </c>
      <c r="E19" s="297" t="s">
        <v>400</v>
      </c>
      <c r="F19" s="84"/>
      <c r="G19" s="297" t="s">
        <v>401</v>
      </c>
      <c r="H19" s="297" t="s">
        <v>402</v>
      </c>
      <c r="I19" s="84"/>
    </row>
    <row r="20" ht="19.5" customHeight="1" spans="1:9">
      <c r="A20" s="297" t="s">
        <v>403</v>
      </c>
      <c r="B20" s="297" t="s">
        <v>404</v>
      </c>
      <c r="C20" s="84">
        <v>240000</v>
      </c>
      <c r="D20" s="297" t="s">
        <v>405</v>
      </c>
      <c r="E20" s="297" t="s">
        <v>406</v>
      </c>
      <c r="F20" s="84"/>
      <c r="G20" s="297" t="s">
        <v>407</v>
      </c>
      <c r="H20" s="297" t="s">
        <v>408</v>
      </c>
      <c r="I20" s="84"/>
    </row>
    <row r="21" ht="19.5" customHeight="1" spans="1:9">
      <c r="A21" s="297" t="s">
        <v>409</v>
      </c>
      <c r="B21" s="297" t="s">
        <v>410</v>
      </c>
      <c r="C21" s="84">
        <v>171176</v>
      </c>
      <c r="D21" s="297" t="s">
        <v>411</v>
      </c>
      <c r="E21" s="297" t="s">
        <v>412</v>
      </c>
      <c r="F21" s="84"/>
      <c r="G21" s="297" t="s">
        <v>413</v>
      </c>
      <c r="H21" s="297" t="s">
        <v>414</v>
      </c>
      <c r="I21" s="84"/>
    </row>
    <row r="22" ht="19.5" customHeight="1" spans="1:9">
      <c r="A22" s="297" t="s">
        <v>415</v>
      </c>
      <c r="B22" s="297" t="s">
        <v>416</v>
      </c>
      <c r="C22" s="84"/>
      <c r="D22" s="297" t="s">
        <v>417</v>
      </c>
      <c r="E22" s="297" t="s">
        <v>418</v>
      </c>
      <c r="F22" s="84">
        <v>3649.34</v>
      </c>
      <c r="G22" s="297" t="s">
        <v>419</v>
      </c>
      <c r="H22" s="297" t="s">
        <v>420</v>
      </c>
      <c r="I22" s="84"/>
    </row>
    <row r="23" ht="19.5" customHeight="1" spans="1:9">
      <c r="A23" s="297" t="s">
        <v>421</v>
      </c>
      <c r="B23" s="297" t="s">
        <v>422</v>
      </c>
      <c r="C23" s="84">
        <v>300</v>
      </c>
      <c r="D23" s="297" t="s">
        <v>423</v>
      </c>
      <c r="E23" s="297" t="s">
        <v>424</v>
      </c>
      <c r="F23" s="84">
        <v>14058</v>
      </c>
      <c r="G23" s="297" t="s">
        <v>425</v>
      </c>
      <c r="H23" s="297" t="s">
        <v>426</v>
      </c>
      <c r="I23" s="84"/>
    </row>
    <row r="24" ht="19.5" customHeight="1" spans="1:9">
      <c r="A24" s="297" t="s">
        <v>427</v>
      </c>
      <c r="B24" s="297" t="s">
        <v>428</v>
      </c>
      <c r="C24" s="84"/>
      <c r="D24" s="297" t="s">
        <v>429</v>
      </c>
      <c r="E24" s="297" t="s">
        <v>430</v>
      </c>
      <c r="F24" s="84"/>
      <c r="G24" s="297" t="s">
        <v>431</v>
      </c>
      <c r="H24" s="297" t="s">
        <v>432</v>
      </c>
      <c r="I24" s="84"/>
    </row>
    <row r="25" ht="19.5" customHeight="1" spans="1:9">
      <c r="A25" s="297" t="s">
        <v>433</v>
      </c>
      <c r="B25" s="297" t="s">
        <v>434</v>
      </c>
      <c r="C25" s="84">
        <v>12108</v>
      </c>
      <c r="D25" s="297" t="s">
        <v>435</v>
      </c>
      <c r="E25" s="297" t="s">
        <v>436</v>
      </c>
      <c r="F25" s="84"/>
      <c r="G25" s="297" t="s">
        <v>437</v>
      </c>
      <c r="H25" s="297" t="s">
        <v>438</v>
      </c>
      <c r="I25" s="84"/>
    </row>
    <row r="26" ht="19.5" customHeight="1" spans="1:9">
      <c r="A26" s="297" t="s">
        <v>439</v>
      </c>
      <c r="B26" s="297" t="s">
        <v>440</v>
      </c>
      <c r="C26" s="84">
        <v>158768</v>
      </c>
      <c r="D26" s="297" t="s">
        <v>441</v>
      </c>
      <c r="E26" s="297" t="s">
        <v>442</v>
      </c>
      <c r="F26" s="84"/>
      <c r="G26" s="297" t="s">
        <v>443</v>
      </c>
      <c r="H26" s="297" t="s">
        <v>444</v>
      </c>
      <c r="I26" s="84"/>
    </row>
    <row r="27" ht="19.5" customHeight="1" spans="1:9">
      <c r="A27" s="297" t="s">
        <v>445</v>
      </c>
      <c r="B27" s="297" t="s">
        <v>446</v>
      </c>
      <c r="C27" s="84"/>
      <c r="D27" s="297" t="s">
        <v>447</v>
      </c>
      <c r="E27" s="297" t="s">
        <v>448</v>
      </c>
      <c r="F27" s="84"/>
      <c r="G27" s="297" t="s">
        <v>449</v>
      </c>
      <c r="H27" s="297" t="s">
        <v>450</v>
      </c>
      <c r="I27" s="84"/>
    </row>
    <row r="28" ht="19.5" customHeight="1" spans="1:9">
      <c r="A28" s="297" t="s">
        <v>451</v>
      </c>
      <c r="B28" s="297" t="s">
        <v>452</v>
      </c>
      <c r="C28" s="84"/>
      <c r="D28" s="297" t="s">
        <v>453</v>
      </c>
      <c r="E28" s="297" t="s">
        <v>454</v>
      </c>
      <c r="F28" s="84"/>
      <c r="G28" s="297" t="s">
        <v>455</v>
      </c>
      <c r="H28" s="297" t="s">
        <v>456</v>
      </c>
      <c r="I28" s="84"/>
    </row>
    <row r="29" ht="19.5" customHeight="1" spans="1:9">
      <c r="A29" s="297" t="s">
        <v>457</v>
      </c>
      <c r="B29" s="297" t="s">
        <v>458</v>
      </c>
      <c r="C29" s="84"/>
      <c r="D29" s="297" t="s">
        <v>459</v>
      </c>
      <c r="E29" s="297" t="s">
        <v>460</v>
      </c>
      <c r="F29" s="84">
        <v>284093.04</v>
      </c>
      <c r="G29" s="297" t="s">
        <v>461</v>
      </c>
      <c r="H29" s="297" t="s">
        <v>462</v>
      </c>
      <c r="I29" s="84"/>
    </row>
    <row r="30" ht="19.5" customHeight="1" spans="1:9">
      <c r="A30" s="297" t="s">
        <v>463</v>
      </c>
      <c r="B30" s="297" t="s">
        <v>464</v>
      </c>
      <c r="C30" s="84"/>
      <c r="D30" s="297" t="s">
        <v>465</v>
      </c>
      <c r="E30" s="297" t="s">
        <v>466</v>
      </c>
      <c r="F30" s="84"/>
      <c r="G30" s="297" t="s">
        <v>467</v>
      </c>
      <c r="H30" s="297" t="s">
        <v>468</v>
      </c>
      <c r="I30" s="84"/>
    </row>
    <row r="31" ht="19.5" customHeight="1" spans="1:9">
      <c r="A31" s="297" t="s">
        <v>469</v>
      </c>
      <c r="B31" s="297" t="s">
        <v>470</v>
      </c>
      <c r="C31" s="84"/>
      <c r="D31" s="297" t="s">
        <v>471</v>
      </c>
      <c r="E31" s="297" t="s">
        <v>472</v>
      </c>
      <c r="F31" s="84">
        <v>59561.72</v>
      </c>
      <c r="G31" s="297" t="s">
        <v>473</v>
      </c>
      <c r="H31" s="297" t="s">
        <v>474</v>
      </c>
      <c r="I31" s="84"/>
    </row>
    <row r="32" ht="19.5" customHeight="1" spans="1:9">
      <c r="A32" s="297" t="s">
        <v>475</v>
      </c>
      <c r="B32" s="297" t="s">
        <v>476</v>
      </c>
      <c r="C32" s="84"/>
      <c r="D32" s="297" t="s">
        <v>477</v>
      </c>
      <c r="E32" s="297" t="s">
        <v>478</v>
      </c>
      <c r="F32" s="84">
        <v>240000</v>
      </c>
      <c r="G32" s="297" t="s">
        <v>479</v>
      </c>
      <c r="H32" s="297" t="s">
        <v>480</v>
      </c>
      <c r="I32" s="84"/>
    </row>
    <row r="33" ht="19.5" customHeight="1" spans="1:9">
      <c r="A33" s="297" t="s">
        <v>481</v>
      </c>
      <c r="B33" s="297" t="s">
        <v>482</v>
      </c>
      <c r="C33" s="84"/>
      <c r="D33" s="297" t="s">
        <v>483</v>
      </c>
      <c r="E33" s="297" t="s">
        <v>484</v>
      </c>
      <c r="F33" s="84"/>
      <c r="G33" s="297" t="s">
        <v>485</v>
      </c>
      <c r="H33" s="297" t="s">
        <v>486</v>
      </c>
      <c r="I33" s="84"/>
    </row>
    <row r="34" ht="19.5" customHeight="1" spans="1:9">
      <c r="A34" s="297"/>
      <c r="B34" s="297"/>
      <c r="C34" s="345"/>
      <c r="D34" s="297" t="s">
        <v>487</v>
      </c>
      <c r="E34" s="297" t="s">
        <v>488</v>
      </c>
      <c r="F34" s="84"/>
      <c r="G34" s="297" t="s">
        <v>489</v>
      </c>
      <c r="H34" s="297" t="s">
        <v>490</v>
      </c>
      <c r="I34" s="84"/>
    </row>
    <row r="35" ht="19.5" customHeight="1" spans="1:9">
      <c r="A35" s="297"/>
      <c r="B35" s="297"/>
      <c r="C35" s="345"/>
      <c r="D35" s="297" t="s">
        <v>491</v>
      </c>
      <c r="E35" s="297" t="s">
        <v>492</v>
      </c>
      <c r="F35" s="84"/>
      <c r="G35" s="297" t="s">
        <v>493</v>
      </c>
      <c r="H35" s="297" t="s">
        <v>494</v>
      </c>
      <c r="I35" s="84"/>
    </row>
    <row r="36" ht="19.5" customHeight="1" spans="1:9">
      <c r="A36" s="297"/>
      <c r="B36" s="297"/>
      <c r="C36" s="345"/>
      <c r="D36" s="297" t="s">
        <v>495</v>
      </c>
      <c r="E36" s="297" t="s">
        <v>496</v>
      </c>
      <c r="F36" s="84"/>
      <c r="G36" s="297"/>
      <c r="H36" s="297"/>
      <c r="I36" s="345"/>
    </row>
    <row r="37" ht="19.5" customHeight="1" spans="1:9">
      <c r="A37" s="297"/>
      <c r="B37" s="297"/>
      <c r="C37" s="345"/>
      <c r="D37" s="297" t="s">
        <v>497</v>
      </c>
      <c r="E37" s="297" t="s">
        <v>498</v>
      </c>
      <c r="F37" s="84"/>
      <c r="G37" s="297"/>
      <c r="H37" s="297"/>
      <c r="I37" s="345"/>
    </row>
    <row r="38" ht="19.5" customHeight="1" spans="1:9">
      <c r="A38" s="297"/>
      <c r="B38" s="297"/>
      <c r="C38" s="345"/>
      <c r="D38" s="297" t="s">
        <v>499</v>
      </c>
      <c r="E38" s="297" t="s">
        <v>500</v>
      </c>
      <c r="F38" s="84"/>
      <c r="G38" s="297"/>
      <c r="H38" s="297"/>
      <c r="I38" s="345"/>
    </row>
    <row r="39" ht="19.5" customHeight="1" spans="1:9">
      <c r="A39" s="297"/>
      <c r="B39" s="297"/>
      <c r="C39" s="345"/>
      <c r="D39" s="297" t="s">
        <v>501</v>
      </c>
      <c r="E39" s="297" t="s">
        <v>502</v>
      </c>
      <c r="F39" s="84"/>
      <c r="G39" s="297"/>
      <c r="H39" s="297"/>
      <c r="I39" s="345"/>
    </row>
    <row r="40" ht="19.5" customHeight="1" spans="1:9">
      <c r="A40" s="346" t="s">
        <v>503</v>
      </c>
      <c r="B40" s="346"/>
      <c r="C40" s="304">
        <v>25900523.81</v>
      </c>
      <c r="D40" s="346" t="s">
        <v>504</v>
      </c>
      <c r="E40" s="346"/>
      <c r="F40" s="346"/>
      <c r="G40" s="346"/>
      <c r="H40" s="346"/>
      <c r="I40" s="304">
        <v>973153.83</v>
      </c>
    </row>
    <row r="41" ht="19.5" customHeight="1" spans="1:9">
      <c r="A41" s="341" t="s">
        <v>505</v>
      </c>
      <c r="B41" s="341"/>
      <c r="C41" s="341"/>
      <c r="D41" s="341"/>
      <c r="E41" s="341"/>
      <c r="F41" s="341"/>
      <c r="G41" s="341"/>
      <c r="H41" s="341"/>
      <c r="I41" s="3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0" workbookViewId="0">
      <selection activeCell="K33" sqref="K33"/>
    </sheetView>
  </sheetViews>
  <sheetFormatPr defaultColWidth="9" defaultRowHeight="14.4"/>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111111111111" customWidth="1"/>
    <col min="9" max="9" width="15" customWidth="1"/>
    <col min="10" max="10" width="8.33333333333333" customWidth="1"/>
    <col min="11" max="11" width="36.8796296296296" customWidth="1"/>
    <col min="12" max="12" width="15" customWidth="1"/>
  </cols>
  <sheetData>
    <row r="1" ht="28.2" spans="7:7">
      <c r="G1" s="343" t="s">
        <v>506</v>
      </c>
    </row>
    <row r="2" spans="12:12">
      <c r="L2" s="344" t="s">
        <v>507</v>
      </c>
    </row>
    <row r="3" spans="1:12">
      <c r="A3" s="344" t="s">
        <v>58</v>
      </c>
      <c r="L3" s="344" t="s">
        <v>59</v>
      </c>
    </row>
    <row r="4" ht="15" customHeight="1" spans="1:12">
      <c r="A4" s="296" t="s">
        <v>508</v>
      </c>
      <c r="B4" s="296"/>
      <c r="C4" s="296"/>
      <c r="D4" s="296"/>
      <c r="E4" s="296"/>
      <c r="F4" s="296"/>
      <c r="G4" s="296"/>
      <c r="H4" s="296"/>
      <c r="I4" s="296"/>
      <c r="J4" s="296"/>
      <c r="K4" s="296"/>
      <c r="L4" s="296"/>
    </row>
    <row r="5" ht="15" customHeight="1" spans="1:12">
      <c r="A5" s="296" t="s">
        <v>324</v>
      </c>
      <c r="B5" s="296" t="s">
        <v>179</v>
      </c>
      <c r="C5" s="296" t="s">
        <v>64</v>
      </c>
      <c r="D5" s="296" t="s">
        <v>324</v>
      </c>
      <c r="E5" s="296" t="s">
        <v>179</v>
      </c>
      <c r="F5" s="296" t="s">
        <v>64</v>
      </c>
      <c r="G5" s="296" t="s">
        <v>324</v>
      </c>
      <c r="H5" s="296" t="s">
        <v>179</v>
      </c>
      <c r="I5" s="296" t="s">
        <v>64</v>
      </c>
      <c r="J5" s="296" t="s">
        <v>324</v>
      </c>
      <c r="K5" s="296" t="s">
        <v>179</v>
      </c>
      <c r="L5" s="296" t="s">
        <v>64</v>
      </c>
    </row>
    <row r="6" ht="15" customHeight="1" spans="1:12">
      <c r="A6" s="297" t="s">
        <v>325</v>
      </c>
      <c r="B6" s="297" t="s">
        <v>326</v>
      </c>
      <c r="C6" s="84"/>
      <c r="D6" s="297" t="s">
        <v>327</v>
      </c>
      <c r="E6" s="297" t="s">
        <v>328</v>
      </c>
      <c r="F6" s="84">
        <v>3033370.89</v>
      </c>
      <c r="G6" s="297" t="s">
        <v>509</v>
      </c>
      <c r="H6" s="297" t="s">
        <v>510</v>
      </c>
      <c r="I6" s="84">
        <v>2762231.73</v>
      </c>
      <c r="J6" s="297" t="s">
        <v>511</v>
      </c>
      <c r="K6" s="297" t="s">
        <v>512</v>
      </c>
      <c r="L6" s="84"/>
    </row>
    <row r="7" ht="15" customHeight="1" spans="1:12">
      <c r="A7" s="297" t="s">
        <v>331</v>
      </c>
      <c r="B7" s="297" t="s">
        <v>332</v>
      </c>
      <c r="C7" s="84"/>
      <c r="D7" s="297" t="s">
        <v>333</v>
      </c>
      <c r="E7" s="297" t="s">
        <v>334</v>
      </c>
      <c r="F7" s="84">
        <v>1261648.39</v>
      </c>
      <c r="G7" s="297" t="s">
        <v>513</v>
      </c>
      <c r="H7" s="297" t="s">
        <v>336</v>
      </c>
      <c r="I7" s="84"/>
      <c r="J7" s="297" t="s">
        <v>514</v>
      </c>
      <c r="K7" s="297" t="s">
        <v>438</v>
      </c>
      <c r="L7" s="84"/>
    </row>
    <row r="8" ht="15" customHeight="1" spans="1:12">
      <c r="A8" s="297" t="s">
        <v>337</v>
      </c>
      <c r="B8" s="297" t="s">
        <v>338</v>
      </c>
      <c r="C8" s="84"/>
      <c r="D8" s="297" t="s">
        <v>339</v>
      </c>
      <c r="E8" s="297" t="s">
        <v>340</v>
      </c>
      <c r="F8" s="84"/>
      <c r="G8" s="297" t="s">
        <v>515</v>
      </c>
      <c r="H8" s="297" t="s">
        <v>342</v>
      </c>
      <c r="I8" s="84"/>
      <c r="J8" s="297" t="s">
        <v>516</v>
      </c>
      <c r="K8" s="297" t="s">
        <v>462</v>
      </c>
      <c r="L8" s="84"/>
    </row>
    <row r="9" ht="15" customHeight="1" spans="1:12">
      <c r="A9" s="297" t="s">
        <v>343</v>
      </c>
      <c r="B9" s="297" t="s">
        <v>344</v>
      </c>
      <c r="C9" s="84"/>
      <c r="D9" s="297" t="s">
        <v>345</v>
      </c>
      <c r="E9" s="297" t="s">
        <v>346</v>
      </c>
      <c r="F9" s="84"/>
      <c r="G9" s="297" t="s">
        <v>517</v>
      </c>
      <c r="H9" s="297" t="s">
        <v>348</v>
      </c>
      <c r="I9" s="84"/>
      <c r="J9" s="297" t="s">
        <v>431</v>
      </c>
      <c r="K9" s="297" t="s">
        <v>432</v>
      </c>
      <c r="L9" s="84">
        <v>2400000</v>
      </c>
    </row>
    <row r="10" ht="15" customHeight="1" spans="1:12">
      <c r="A10" s="297" t="s">
        <v>349</v>
      </c>
      <c r="B10" s="297" t="s">
        <v>350</v>
      </c>
      <c r="C10" s="84"/>
      <c r="D10" s="297" t="s">
        <v>351</v>
      </c>
      <c r="E10" s="297" t="s">
        <v>352</v>
      </c>
      <c r="F10" s="84"/>
      <c r="G10" s="297" t="s">
        <v>518</v>
      </c>
      <c r="H10" s="297" t="s">
        <v>354</v>
      </c>
      <c r="I10" s="84">
        <v>2762231.73</v>
      </c>
      <c r="J10" s="297" t="s">
        <v>437</v>
      </c>
      <c r="K10" s="297" t="s">
        <v>438</v>
      </c>
      <c r="L10" s="84"/>
    </row>
    <row r="11" ht="15" customHeight="1" spans="1:12">
      <c r="A11" s="297" t="s">
        <v>355</v>
      </c>
      <c r="B11" s="297" t="s">
        <v>356</v>
      </c>
      <c r="C11" s="84"/>
      <c r="D11" s="297" t="s">
        <v>357</v>
      </c>
      <c r="E11" s="297" t="s">
        <v>358</v>
      </c>
      <c r="F11" s="84"/>
      <c r="G11" s="297" t="s">
        <v>519</v>
      </c>
      <c r="H11" s="297" t="s">
        <v>360</v>
      </c>
      <c r="I11" s="84"/>
      <c r="J11" s="297" t="s">
        <v>443</v>
      </c>
      <c r="K11" s="297" t="s">
        <v>444</v>
      </c>
      <c r="L11" s="84"/>
    </row>
    <row r="12" ht="15" customHeight="1" spans="1:12">
      <c r="A12" s="297" t="s">
        <v>361</v>
      </c>
      <c r="B12" s="297" t="s">
        <v>362</v>
      </c>
      <c r="C12" s="84"/>
      <c r="D12" s="297" t="s">
        <v>363</v>
      </c>
      <c r="E12" s="297" t="s">
        <v>364</v>
      </c>
      <c r="F12" s="84"/>
      <c r="G12" s="297" t="s">
        <v>520</v>
      </c>
      <c r="H12" s="297" t="s">
        <v>366</v>
      </c>
      <c r="I12" s="84"/>
      <c r="J12" s="297" t="s">
        <v>449</v>
      </c>
      <c r="K12" s="297" t="s">
        <v>450</v>
      </c>
      <c r="L12" s="84">
        <v>2400000</v>
      </c>
    </row>
    <row r="13" ht="15" customHeight="1" spans="1:12">
      <c r="A13" s="297" t="s">
        <v>367</v>
      </c>
      <c r="B13" s="297" t="s">
        <v>368</v>
      </c>
      <c r="C13" s="84"/>
      <c r="D13" s="297" t="s">
        <v>369</v>
      </c>
      <c r="E13" s="297" t="s">
        <v>370</v>
      </c>
      <c r="F13" s="84"/>
      <c r="G13" s="297" t="s">
        <v>521</v>
      </c>
      <c r="H13" s="297" t="s">
        <v>372</v>
      </c>
      <c r="I13" s="84"/>
      <c r="J13" s="297" t="s">
        <v>455</v>
      </c>
      <c r="K13" s="297" t="s">
        <v>456</v>
      </c>
      <c r="L13" s="84"/>
    </row>
    <row r="14" ht="15" customHeight="1" spans="1:12">
      <c r="A14" s="297" t="s">
        <v>373</v>
      </c>
      <c r="B14" s="297" t="s">
        <v>374</v>
      </c>
      <c r="C14" s="84"/>
      <c r="D14" s="297" t="s">
        <v>375</v>
      </c>
      <c r="E14" s="297" t="s">
        <v>376</v>
      </c>
      <c r="F14" s="84"/>
      <c r="G14" s="297" t="s">
        <v>522</v>
      </c>
      <c r="H14" s="297" t="s">
        <v>402</v>
      </c>
      <c r="I14" s="84"/>
      <c r="J14" s="297" t="s">
        <v>461</v>
      </c>
      <c r="K14" s="297" t="s">
        <v>462</v>
      </c>
      <c r="L14" s="84"/>
    </row>
    <row r="15" ht="15" customHeight="1" spans="1:12">
      <c r="A15" s="297" t="s">
        <v>379</v>
      </c>
      <c r="B15" s="297" t="s">
        <v>380</v>
      </c>
      <c r="C15" s="84"/>
      <c r="D15" s="297" t="s">
        <v>381</v>
      </c>
      <c r="E15" s="297" t="s">
        <v>382</v>
      </c>
      <c r="F15" s="84"/>
      <c r="G15" s="297" t="s">
        <v>523</v>
      </c>
      <c r="H15" s="297" t="s">
        <v>408</v>
      </c>
      <c r="I15" s="84"/>
      <c r="J15" s="297" t="s">
        <v>524</v>
      </c>
      <c r="K15" s="297" t="s">
        <v>525</v>
      </c>
      <c r="L15" s="84"/>
    </row>
    <row r="16" ht="15" customHeight="1" spans="1:12">
      <c r="A16" s="297" t="s">
        <v>385</v>
      </c>
      <c r="B16" s="297" t="s">
        <v>386</v>
      </c>
      <c r="C16" s="84"/>
      <c r="D16" s="297" t="s">
        <v>387</v>
      </c>
      <c r="E16" s="297" t="s">
        <v>388</v>
      </c>
      <c r="F16" s="84">
        <v>154314.5</v>
      </c>
      <c r="G16" s="297" t="s">
        <v>526</v>
      </c>
      <c r="H16" s="297" t="s">
        <v>414</v>
      </c>
      <c r="I16" s="84"/>
      <c r="J16" s="297" t="s">
        <v>527</v>
      </c>
      <c r="K16" s="297" t="s">
        <v>528</v>
      </c>
      <c r="L16" s="84"/>
    </row>
    <row r="17" ht="15" customHeight="1" spans="1:12">
      <c r="A17" s="297" t="s">
        <v>391</v>
      </c>
      <c r="B17" s="297" t="s">
        <v>392</v>
      </c>
      <c r="C17" s="84"/>
      <c r="D17" s="297" t="s">
        <v>393</v>
      </c>
      <c r="E17" s="297" t="s">
        <v>394</v>
      </c>
      <c r="F17" s="84"/>
      <c r="G17" s="297" t="s">
        <v>529</v>
      </c>
      <c r="H17" s="297" t="s">
        <v>420</v>
      </c>
      <c r="I17" s="84"/>
      <c r="J17" s="297" t="s">
        <v>530</v>
      </c>
      <c r="K17" s="297" t="s">
        <v>531</v>
      </c>
      <c r="L17" s="84"/>
    </row>
    <row r="18" ht="15" customHeight="1" spans="1:12">
      <c r="A18" s="297" t="s">
        <v>397</v>
      </c>
      <c r="B18" s="297" t="s">
        <v>398</v>
      </c>
      <c r="C18" s="84"/>
      <c r="D18" s="297" t="s">
        <v>399</v>
      </c>
      <c r="E18" s="297" t="s">
        <v>400</v>
      </c>
      <c r="F18" s="84"/>
      <c r="G18" s="297" t="s">
        <v>532</v>
      </c>
      <c r="H18" s="297" t="s">
        <v>533</v>
      </c>
      <c r="I18" s="84"/>
      <c r="J18" s="297" t="s">
        <v>534</v>
      </c>
      <c r="K18" s="297" t="s">
        <v>535</v>
      </c>
      <c r="L18" s="84"/>
    </row>
    <row r="19" ht="15" customHeight="1" spans="1:12">
      <c r="A19" s="297" t="s">
        <v>403</v>
      </c>
      <c r="B19" s="297" t="s">
        <v>404</v>
      </c>
      <c r="C19" s="84"/>
      <c r="D19" s="297" t="s">
        <v>405</v>
      </c>
      <c r="E19" s="297" t="s">
        <v>406</v>
      </c>
      <c r="F19" s="84"/>
      <c r="G19" s="297" t="s">
        <v>329</v>
      </c>
      <c r="H19" s="297" t="s">
        <v>330</v>
      </c>
      <c r="I19" s="84">
        <v>24057351.76</v>
      </c>
      <c r="J19" s="297" t="s">
        <v>467</v>
      </c>
      <c r="K19" s="297" t="s">
        <v>468</v>
      </c>
      <c r="L19" s="84"/>
    </row>
    <row r="20" ht="15" customHeight="1" spans="1:12">
      <c r="A20" s="297" t="s">
        <v>409</v>
      </c>
      <c r="B20" s="297" t="s">
        <v>410</v>
      </c>
      <c r="C20" s="84">
        <v>99558456.25</v>
      </c>
      <c r="D20" s="297" t="s">
        <v>411</v>
      </c>
      <c r="E20" s="297" t="s">
        <v>412</v>
      </c>
      <c r="F20" s="84"/>
      <c r="G20" s="297" t="s">
        <v>335</v>
      </c>
      <c r="H20" s="297" t="s">
        <v>336</v>
      </c>
      <c r="I20" s="84"/>
      <c r="J20" s="297" t="s">
        <v>473</v>
      </c>
      <c r="K20" s="297" t="s">
        <v>474</v>
      </c>
      <c r="L20" s="84"/>
    </row>
    <row r="21" ht="15" customHeight="1" spans="1:12">
      <c r="A21" s="297" t="s">
        <v>415</v>
      </c>
      <c r="B21" s="297" t="s">
        <v>416</v>
      </c>
      <c r="C21" s="84"/>
      <c r="D21" s="297" t="s">
        <v>417</v>
      </c>
      <c r="E21" s="297" t="s">
        <v>418</v>
      </c>
      <c r="F21" s="84">
        <v>468480</v>
      </c>
      <c r="G21" s="297" t="s">
        <v>341</v>
      </c>
      <c r="H21" s="297" t="s">
        <v>342</v>
      </c>
      <c r="I21" s="84"/>
      <c r="J21" s="297" t="s">
        <v>479</v>
      </c>
      <c r="K21" s="297" t="s">
        <v>480</v>
      </c>
      <c r="L21" s="84"/>
    </row>
    <row r="22" ht="15" customHeight="1" spans="1:12">
      <c r="A22" s="297" t="s">
        <v>421</v>
      </c>
      <c r="B22" s="297" t="s">
        <v>422</v>
      </c>
      <c r="C22" s="84"/>
      <c r="D22" s="297" t="s">
        <v>423</v>
      </c>
      <c r="E22" s="297" t="s">
        <v>424</v>
      </c>
      <c r="F22" s="84"/>
      <c r="G22" s="297" t="s">
        <v>347</v>
      </c>
      <c r="H22" s="297" t="s">
        <v>348</v>
      </c>
      <c r="I22" s="84"/>
      <c r="J22" s="297" t="s">
        <v>485</v>
      </c>
      <c r="K22" s="297" t="s">
        <v>486</v>
      </c>
      <c r="L22" s="84"/>
    </row>
    <row r="23" ht="15" customHeight="1" spans="1:12">
      <c r="A23" s="297" t="s">
        <v>427</v>
      </c>
      <c r="B23" s="297" t="s">
        <v>428</v>
      </c>
      <c r="C23" s="84"/>
      <c r="D23" s="297" t="s">
        <v>429</v>
      </c>
      <c r="E23" s="297" t="s">
        <v>430</v>
      </c>
      <c r="F23" s="84">
        <v>973300</v>
      </c>
      <c r="G23" s="297" t="s">
        <v>353</v>
      </c>
      <c r="H23" s="297" t="s">
        <v>354</v>
      </c>
      <c r="I23" s="84">
        <v>24057351.76</v>
      </c>
      <c r="J23" s="297" t="s">
        <v>489</v>
      </c>
      <c r="K23" s="297" t="s">
        <v>490</v>
      </c>
      <c r="L23" s="84"/>
    </row>
    <row r="24" ht="15" customHeight="1" spans="1:12">
      <c r="A24" s="297" t="s">
        <v>433</v>
      </c>
      <c r="B24" s="297" t="s">
        <v>434</v>
      </c>
      <c r="C24" s="84"/>
      <c r="D24" s="297" t="s">
        <v>435</v>
      </c>
      <c r="E24" s="297" t="s">
        <v>436</v>
      </c>
      <c r="F24" s="84"/>
      <c r="G24" s="297" t="s">
        <v>359</v>
      </c>
      <c r="H24" s="297" t="s">
        <v>360</v>
      </c>
      <c r="I24" s="84"/>
      <c r="J24" s="297" t="s">
        <v>493</v>
      </c>
      <c r="K24" s="297" t="s">
        <v>494</v>
      </c>
      <c r="L24" s="84"/>
    </row>
    <row r="25" ht="15" customHeight="1" spans="1:12">
      <c r="A25" s="297" t="s">
        <v>439</v>
      </c>
      <c r="B25" s="297" t="s">
        <v>440</v>
      </c>
      <c r="C25" s="84"/>
      <c r="D25" s="297" t="s">
        <v>441</v>
      </c>
      <c r="E25" s="297" t="s">
        <v>442</v>
      </c>
      <c r="F25" s="84"/>
      <c r="G25" s="297" t="s">
        <v>365</v>
      </c>
      <c r="H25" s="297" t="s">
        <v>366</v>
      </c>
      <c r="I25" s="84"/>
      <c r="J25" s="297"/>
      <c r="K25" s="297"/>
      <c r="L25" s="298"/>
    </row>
    <row r="26" ht="15" customHeight="1" spans="1:12">
      <c r="A26" s="297" t="s">
        <v>445</v>
      </c>
      <c r="B26" s="297" t="s">
        <v>446</v>
      </c>
      <c r="C26" s="84"/>
      <c r="D26" s="297" t="s">
        <v>447</v>
      </c>
      <c r="E26" s="297" t="s">
        <v>448</v>
      </c>
      <c r="F26" s="84">
        <v>11800</v>
      </c>
      <c r="G26" s="297" t="s">
        <v>371</v>
      </c>
      <c r="H26" s="297" t="s">
        <v>372</v>
      </c>
      <c r="I26" s="84"/>
      <c r="J26" s="297"/>
      <c r="K26" s="297"/>
      <c r="L26" s="298"/>
    </row>
    <row r="27" ht="15" customHeight="1" spans="1:12">
      <c r="A27" s="297" t="s">
        <v>451</v>
      </c>
      <c r="B27" s="297" t="s">
        <v>452</v>
      </c>
      <c r="C27" s="84"/>
      <c r="D27" s="297" t="s">
        <v>453</v>
      </c>
      <c r="E27" s="297" t="s">
        <v>454</v>
      </c>
      <c r="F27" s="84">
        <v>90284</v>
      </c>
      <c r="G27" s="297" t="s">
        <v>377</v>
      </c>
      <c r="H27" s="297" t="s">
        <v>378</v>
      </c>
      <c r="I27" s="84"/>
      <c r="J27" s="297"/>
      <c r="K27" s="297"/>
      <c r="L27" s="298"/>
    </row>
    <row r="28" ht="15" customHeight="1" spans="1:12">
      <c r="A28" s="297" t="s">
        <v>457</v>
      </c>
      <c r="B28" s="297" t="s">
        <v>458</v>
      </c>
      <c r="C28" s="84"/>
      <c r="D28" s="297" t="s">
        <v>459</v>
      </c>
      <c r="E28" s="297" t="s">
        <v>460</v>
      </c>
      <c r="F28" s="84"/>
      <c r="G28" s="297" t="s">
        <v>383</v>
      </c>
      <c r="H28" s="297" t="s">
        <v>384</v>
      </c>
      <c r="I28" s="84"/>
      <c r="J28" s="297"/>
      <c r="K28" s="297"/>
      <c r="L28" s="298"/>
    </row>
    <row r="29" ht="15" customHeight="1" spans="1:12">
      <c r="A29" s="297" t="s">
        <v>463</v>
      </c>
      <c r="B29" s="297" t="s">
        <v>464</v>
      </c>
      <c r="C29" s="84"/>
      <c r="D29" s="297" t="s">
        <v>465</v>
      </c>
      <c r="E29" s="297" t="s">
        <v>466</v>
      </c>
      <c r="F29" s="84"/>
      <c r="G29" s="297" t="s">
        <v>389</v>
      </c>
      <c r="H29" s="297" t="s">
        <v>390</v>
      </c>
      <c r="I29" s="84"/>
      <c r="J29" s="297"/>
      <c r="K29" s="297"/>
      <c r="L29" s="298"/>
    </row>
    <row r="30" ht="15" customHeight="1" spans="1:12">
      <c r="A30" s="297" t="s">
        <v>469</v>
      </c>
      <c r="B30" s="297" t="s">
        <v>470</v>
      </c>
      <c r="C30" s="84">
        <v>99558456.25</v>
      </c>
      <c r="D30" s="297" t="s">
        <v>471</v>
      </c>
      <c r="E30" s="297" t="s">
        <v>472</v>
      </c>
      <c r="F30" s="84"/>
      <c r="G30" s="297" t="s">
        <v>395</v>
      </c>
      <c r="H30" s="297" t="s">
        <v>396</v>
      </c>
      <c r="I30" s="84"/>
      <c r="J30" s="297"/>
      <c r="K30" s="297"/>
      <c r="L30" s="298"/>
    </row>
    <row r="31" ht="15" customHeight="1" spans="1:12">
      <c r="A31" s="297" t="s">
        <v>475</v>
      </c>
      <c r="B31" s="297" t="s">
        <v>476</v>
      </c>
      <c r="C31" s="84"/>
      <c r="D31" s="297" t="s">
        <v>477</v>
      </c>
      <c r="E31" s="297" t="s">
        <v>478</v>
      </c>
      <c r="F31" s="84">
        <v>32530</v>
      </c>
      <c r="G31" s="297" t="s">
        <v>401</v>
      </c>
      <c r="H31" s="297" t="s">
        <v>402</v>
      </c>
      <c r="I31" s="84"/>
      <c r="J31" s="297"/>
      <c r="K31" s="297"/>
      <c r="L31" s="298"/>
    </row>
    <row r="32" ht="15" customHeight="1" spans="1:12">
      <c r="A32" s="297" t="s">
        <v>481</v>
      </c>
      <c r="B32" s="297" t="s">
        <v>536</v>
      </c>
      <c r="C32" s="84"/>
      <c r="D32" s="297" t="s">
        <v>483</v>
      </c>
      <c r="E32" s="297" t="s">
        <v>484</v>
      </c>
      <c r="F32" s="84"/>
      <c r="G32" s="297" t="s">
        <v>407</v>
      </c>
      <c r="H32" s="297" t="s">
        <v>408</v>
      </c>
      <c r="I32" s="84"/>
      <c r="J32" s="297"/>
      <c r="K32" s="297"/>
      <c r="L32" s="298"/>
    </row>
    <row r="33" ht="15" customHeight="1" spans="1:12">
      <c r="A33" s="297"/>
      <c r="B33" s="297"/>
      <c r="C33" s="298"/>
      <c r="D33" s="297" t="s">
        <v>487</v>
      </c>
      <c r="E33" s="297" t="s">
        <v>488</v>
      </c>
      <c r="F33" s="84">
        <v>41014</v>
      </c>
      <c r="G33" s="297" t="s">
        <v>413</v>
      </c>
      <c r="H33" s="297" t="s">
        <v>414</v>
      </c>
      <c r="I33" s="84"/>
      <c r="J33" s="297"/>
      <c r="K33" s="297"/>
      <c r="L33" s="298"/>
    </row>
    <row r="34" ht="15" customHeight="1" spans="1:12">
      <c r="A34" s="297"/>
      <c r="B34" s="297"/>
      <c r="C34" s="298"/>
      <c r="D34" s="297" t="s">
        <v>491</v>
      </c>
      <c r="E34" s="297" t="s">
        <v>492</v>
      </c>
      <c r="F34" s="84"/>
      <c r="G34" s="297" t="s">
        <v>419</v>
      </c>
      <c r="H34" s="297" t="s">
        <v>420</v>
      </c>
      <c r="I34" s="84"/>
      <c r="J34" s="297"/>
      <c r="K34" s="297"/>
      <c r="L34" s="298"/>
    </row>
    <row r="35" ht="15" customHeight="1" spans="1:12">
      <c r="A35" s="297"/>
      <c r="B35" s="297"/>
      <c r="C35" s="298"/>
      <c r="D35" s="297" t="s">
        <v>495</v>
      </c>
      <c r="E35" s="297" t="s">
        <v>496</v>
      </c>
      <c r="F35" s="84"/>
      <c r="G35" s="297" t="s">
        <v>425</v>
      </c>
      <c r="H35" s="297" t="s">
        <v>426</v>
      </c>
      <c r="I35" s="84"/>
      <c r="J35" s="297"/>
      <c r="K35" s="297"/>
      <c r="L35" s="298"/>
    </row>
    <row r="36" ht="15" customHeight="1" spans="1:12">
      <c r="A36" s="297"/>
      <c r="B36" s="297"/>
      <c r="C36" s="298"/>
      <c r="D36" s="297" t="s">
        <v>497</v>
      </c>
      <c r="E36" s="297" t="s">
        <v>498</v>
      </c>
      <c r="F36" s="84"/>
      <c r="G36" s="297"/>
      <c r="H36" s="297"/>
      <c r="I36" s="298"/>
      <c r="J36" s="297"/>
      <c r="K36" s="297"/>
      <c r="L36" s="298"/>
    </row>
    <row r="37" ht="15" customHeight="1" spans="1:12">
      <c r="A37" s="297"/>
      <c r="B37" s="297"/>
      <c r="C37" s="298"/>
      <c r="D37" s="297" t="s">
        <v>499</v>
      </c>
      <c r="E37" s="297" t="s">
        <v>500</v>
      </c>
      <c r="F37" s="84"/>
      <c r="G37" s="297"/>
      <c r="H37" s="297"/>
      <c r="I37" s="298"/>
      <c r="J37" s="297"/>
      <c r="K37" s="297"/>
      <c r="L37" s="298"/>
    </row>
    <row r="38" ht="15" customHeight="1" spans="1:12">
      <c r="A38" s="302"/>
      <c r="B38" s="302"/>
      <c r="C38" s="303"/>
      <c r="D38" s="302" t="s">
        <v>501</v>
      </c>
      <c r="E38" s="302" t="s">
        <v>502</v>
      </c>
      <c r="F38" s="304"/>
      <c r="G38" s="302"/>
      <c r="H38" s="302"/>
      <c r="I38" s="303"/>
      <c r="J38" s="302"/>
      <c r="K38" s="302"/>
      <c r="L38" s="303"/>
    </row>
    <row r="39" ht="15" customHeight="1" spans="1:12">
      <c r="A39" s="341" t="s">
        <v>537</v>
      </c>
      <c r="B39" s="341"/>
      <c r="C39" s="341"/>
      <c r="D39" s="341"/>
      <c r="E39" s="341"/>
      <c r="F39" s="341"/>
      <c r="G39" s="341"/>
      <c r="H39" s="341"/>
      <c r="I39" s="341"/>
      <c r="J39" s="341"/>
      <c r="K39" s="341"/>
      <c r="L39" s="341"/>
    </row>
  </sheetData>
  <mergeCells count="2">
    <mergeCell ref="A4:L4"/>
    <mergeCell ref="A39:L39"/>
  </mergeCells>
  <pageMargins left="0.7" right="0.7" top="0.75" bottom="0.75" header="0.3" footer="0.3"/>
  <pageSetup paperSize="5"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I10" activePane="bottomRight" state="frozen"/>
      <selection/>
      <selection pane="topRight"/>
      <selection pane="bottomLeft"/>
      <selection pane="bottomRight" activeCell="A3" sqref="A3"/>
    </sheetView>
  </sheetViews>
  <sheetFormatPr defaultColWidth="9" defaultRowHeight="14.4"/>
  <cols>
    <col min="1" max="3" width="2.77777777777778" customWidth="1"/>
    <col min="4" max="4" width="32.777777777777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342" t="s">
        <v>538</v>
      </c>
    </row>
    <row r="2" ht="15.6" spans="20:20">
      <c r="T2" s="295" t="s">
        <v>539</v>
      </c>
    </row>
    <row r="3" ht="15.6" spans="1:20">
      <c r="A3" s="295" t="s">
        <v>58</v>
      </c>
      <c r="T3" s="295" t="s">
        <v>59</v>
      </c>
    </row>
    <row r="4" ht="19.5" customHeight="1" spans="1:20">
      <c r="A4" s="307" t="s">
        <v>62</v>
      </c>
      <c r="B4" s="307"/>
      <c r="C4" s="307"/>
      <c r="D4" s="307"/>
      <c r="E4" s="307" t="s">
        <v>302</v>
      </c>
      <c r="F4" s="307"/>
      <c r="G4" s="307"/>
      <c r="H4" s="307" t="s">
        <v>303</v>
      </c>
      <c r="I4" s="307"/>
      <c r="J4" s="307"/>
      <c r="K4" s="307" t="s">
        <v>304</v>
      </c>
      <c r="L4" s="307"/>
      <c r="M4" s="307"/>
      <c r="N4" s="307"/>
      <c r="O4" s="307"/>
      <c r="P4" s="307" t="s">
        <v>163</v>
      </c>
      <c r="Q4" s="307"/>
      <c r="R4" s="307"/>
      <c r="S4" s="307"/>
      <c r="T4" s="307"/>
    </row>
    <row r="5" ht="19.5" customHeight="1" spans="1:20">
      <c r="A5" s="307" t="s">
        <v>178</v>
      </c>
      <c r="B5" s="307"/>
      <c r="C5" s="307"/>
      <c r="D5" s="307" t="s">
        <v>179</v>
      </c>
      <c r="E5" s="307" t="s">
        <v>185</v>
      </c>
      <c r="F5" s="307" t="s">
        <v>305</v>
      </c>
      <c r="G5" s="307" t="s">
        <v>306</v>
      </c>
      <c r="H5" s="307" t="s">
        <v>185</v>
      </c>
      <c r="I5" s="307" t="s">
        <v>273</v>
      </c>
      <c r="J5" s="307" t="s">
        <v>274</v>
      </c>
      <c r="K5" s="307" t="s">
        <v>185</v>
      </c>
      <c r="L5" s="307" t="s">
        <v>273</v>
      </c>
      <c r="M5" s="307"/>
      <c r="N5" s="307" t="s">
        <v>273</v>
      </c>
      <c r="O5" s="307" t="s">
        <v>274</v>
      </c>
      <c r="P5" s="307" t="s">
        <v>185</v>
      </c>
      <c r="Q5" s="307" t="s">
        <v>305</v>
      </c>
      <c r="R5" s="307" t="s">
        <v>306</v>
      </c>
      <c r="S5" s="307" t="s">
        <v>306</v>
      </c>
      <c r="T5" s="307"/>
    </row>
    <row r="6" ht="19.5" customHeight="1" spans="1:20">
      <c r="A6" s="307"/>
      <c r="B6" s="307"/>
      <c r="C6" s="307"/>
      <c r="D6" s="307"/>
      <c r="E6" s="307"/>
      <c r="F6" s="307"/>
      <c r="G6" s="307" t="s">
        <v>180</v>
      </c>
      <c r="H6" s="307"/>
      <c r="I6" s="307"/>
      <c r="J6" s="307" t="s">
        <v>180</v>
      </c>
      <c r="K6" s="307"/>
      <c r="L6" s="307" t="s">
        <v>180</v>
      </c>
      <c r="M6" s="307" t="s">
        <v>308</v>
      </c>
      <c r="N6" s="307" t="s">
        <v>307</v>
      </c>
      <c r="O6" s="307" t="s">
        <v>180</v>
      </c>
      <c r="P6" s="307"/>
      <c r="Q6" s="307"/>
      <c r="R6" s="307" t="s">
        <v>180</v>
      </c>
      <c r="S6" s="307" t="s">
        <v>309</v>
      </c>
      <c r="T6" s="307" t="s">
        <v>310</v>
      </c>
    </row>
    <row r="7" ht="19.5" customHeight="1" spans="1:20">
      <c r="A7" s="307"/>
      <c r="B7" s="307"/>
      <c r="C7" s="307"/>
      <c r="D7" s="307"/>
      <c r="E7" s="307"/>
      <c r="F7" s="307"/>
      <c r="G7" s="307"/>
      <c r="H7" s="307"/>
      <c r="I7" s="307"/>
      <c r="J7" s="307"/>
      <c r="K7" s="307"/>
      <c r="L7" s="307"/>
      <c r="M7" s="307"/>
      <c r="N7" s="307"/>
      <c r="O7" s="307"/>
      <c r="P7" s="307"/>
      <c r="Q7" s="307"/>
      <c r="R7" s="307"/>
      <c r="S7" s="307"/>
      <c r="T7" s="307"/>
    </row>
    <row r="8" ht="19.5" customHeight="1" spans="1:20">
      <c r="A8" s="307" t="s">
        <v>182</v>
      </c>
      <c r="B8" s="307" t="s">
        <v>183</v>
      </c>
      <c r="C8" s="307" t="s">
        <v>184</v>
      </c>
      <c r="D8" s="307" t="s">
        <v>66</v>
      </c>
      <c r="E8" s="296" t="s">
        <v>67</v>
      </c>
      <c r="F8" s="296" t="s">
        <v>68</v>
      </c>
      <c r="G8" s="296" t="s">
        <v>76</v>
      </c>
      <c r="H8" s="296" t="s">
        <v>80</v>
      </c>
      <c r="I8" s="296" t="s">
        <v>84</v>
      </c>
      <c r="J8" s="296" t="s">
        <v>88</v>
      </c>
      <c r="K8" s="296" t="s">
        <v>92</v>
      </c>
      <c r="L8" s="296" t="s">
        <v>96</v>
      </c>
      <c r="M8" s="296" t="s">
        <v>99</v>
      </c>
      <c r="N8" s="296" t="s">
        <v>102</v>
      </c>
      <c r="O8" s="296" t="s">
        <v>105</v>
      </c>
      <c r="P8" s="296" t="s">
        <v>108</v>
      </c>
      <c r="Q8" s="296" t="s">
        <v>111</v>
      </c>
      <c r="R8" s="296" t="s">
        <v>114</v>
      </c>
      <c r="S8" s="296" t="s">
        <v>117</v>
      </c>
      <c r="T8" s="296" t="s">
        <v>120</v>
      </c>
    </row>
    <row r="9" ht="19.5" customHeight="1" spans="1:20">
      <c r="A9" s="307"/>
      <c r="B9" s="307"/>
      <c r="C9" s="307"/>
      <c r="D9" s="307" t="s">
        <v>185</v>
      </c>
      <c r="E9" s="84"/>
      <c r="F9" s="84"/>
      <c r="G9" s="84"/>
      <c r="H9" s="84">
        <v>3600000</v>
      </c>
      <c r="I9" s="84"/>
      <c r="J9" s="84">
        <v>3600000</v>
      </c>
      <c r="K9" s="84">
        <v>3600000</v>
      </c>
      <c r="L9" s="84"/>
      <c r="M9" s="84"/>
      <c r="N9" s="84"/>
      <c r="O9" s="84">
        <v>3600000</v>
      </c>
      <c r="P9" s="84"/>
      <c r="Q9" s="84"/>
      <c r="R9" s="84"/>
      <c r="S9" s="84"/>
      <c r="T9" s="84"/>
    </row>
    <row r="10" ht="19.5" customHeight="1" spans="1:20">
      <c r="A10" s="339" t="s">
        <v>218</v>
      </c>
      <c r="B10" s="339"/>
      <c r="C10" s="339"/>
      <c r="D10" s="339" t="s">
        <v>219</v>
      </c>
      <c r="E10" s="84"/>
      <c r="F10" s="84"/>
      <c r="G10" s="84"/>
      <c r="H10" s="84">
        <v>3600000</v>
      </c>
      <c r="I10" s="84"/>
      <c r="J10" s="84">
        <v>3600000</v>
      </c>
      <c r="K10" s="84">
        <v>3600000</v>
      </c>
      <c r="L10" s="84"/>
      <c r="M10" s="84"/>
      <c r="N10" s="84"/>
      <c r="O10" s="84">
        <v>3600000</v>
      </c>
      <c r="P10" s="84"/>
      <c r="Q10" s="84"/>
      <c r="R10" s="84"/>
      <c r="S10" s="84"/>
      <c r="T10" s="84"/>
    </row>
    <row r="11" ht="19.5" customHeight="1" spans="1:20">
      <c r="A11" s="339" t="s">
        <v>220</v>
      </c>
      <c r="B11" s="339"/>
      <c r="C11" s="339"/>
      <c r="D11" s="339" t="s">
        <v>221</v>
      </c>
      <c r="E11" s="84"/>
      <c r="F11" s="84"/>
      <c r="G11" s="84"/>
      <c r="H11" s="84">
        <v>3600000</v>
      </c>
      <c r="I11" s="84"/>
      <c r="J11" s="84">
        <v>3600000</v>
      </c>
      <c r="K11" s="84">
        <v>3600000</v>
      </c>
      <c r="L11" s="84"/>
      <c r="M11" s="84"/>
      <c r="N11" s="84"/>
      <c r="O11" s="84">
        <v>3600000</v>
      </c>
      <c r="P11" s="84"/>
      <c r="Q11" s="84"/>
      <c r="R11" s="84"/>
      <c r="S11" s="84"/>
      <c r="T11" s="84"/>
    </row>
    <row r="12" ht="19.5" customHeight="1" spans="1:20">
      <c r="A12" s="339" t="s">
        <v>222</v>
      </c>
      <c r="B12" s="339"/>
      <c r="C12" s="339"/>
      <c r="D12" s="339" t="s">
        <v>223</v>
      </c>
      <c r="E12" s="84"/>
      <c r="F12" s="84"/>
      <c r="G12" s="84"/>
      <c r="H12" s="84">
        <v>1200000</v>
      </c>
      <c r="I12" s="84"/>
      <c r="J12" s="84">
        <v>1200000</v>
      </c>
      <c r="K12" s="84">
        <v>1200000</v>
      </c>
      <c r="L12" s="84"/>
      <c r="M12" s="84"/>
      <c r="N12" s="84"/>
      <c r="O12" s="84">
        <v>1200000</v>
      </c>
      <c r="P12" s="84"/>
      <c r="Q12" s="84"/>
      <c r="R12" s="84"/>
      <c r="S12" s="84"/>
      <c r="T12" s="84"/>
    </row>
    <row r="13" ht="19.5" customHeight="1" spans="1:20">
      <c r="A13" s="340" t="s">
        <v>224</v>
      </c>
      <c r="B13" s="340"/>
      <c r="C13" s="340"/>
      <c r="D13" s="340" t="s">
        <v>225</v>
      </c>
      <c r="E13" s="304"/>
      <c r="F13" s="304"/>
      <c r="G13" s="304"/>
      <c r="H13" s="304">
        <v>2400000</v>
      </c>
      <c r="I13" s="304"/>
      <c r="J13" s="304">
        <v>2400000</v>
      </c>
      <c r="K13" s="304">
        <v>2400000</v>
      </c>
      <c r="L13" s="304"/>
      <c r="M13" s="304"/>
      <c r="N13" s="304"/>
      <c r="O13" s="304">
        <v>2400000</v>
      </c>
      <c r="P13" s="304"/>
      <c r="Q13" s="304"/>
      <c r="R13" s="304"/>
      <c r="S13" s="304"/>
      <c r="T13" s="304"/>
    </row>
    <row r="14" ht="19.5" customHeight="1" spans="1:20">
      <c r="A14" s="341" t="s">
        <v>540</v>
      </c>
      <c r="B14" s="341"/>
      <c r="C14" s="341"/>
      <c r="D14" s="341"/>
      <c r="E14" s="341"/>
      <c r="F14" s="341"/>
      <c r="G14" s="341"/>
      <c r="H14" s="341"/>
      <c r="I14" s="341"/>
      <c r="J14" s="341"/>
      <c r="K14" s="341"/>
      <c r="L14" s="341"/>
      <c r="M14" s="341"/>
      <c r="N14" s="341"/>
      <c r="O14" s="341"/>
      <c r="P14" s="341"/>
      <c r="Q14" s="341"/>
      <c r="R14" s="341"/>
      <c r="S14" s="341"/>
      <c r="T14" s="341"/>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H12" sqref="H12"/>
    </sheetView>
  </sheetViews>
  <sheetFormatPr defaultColWidth="9" defaultRowHeight="15.6"/>
  <cols>
    <col min="1" max="3" width="3.77777777777778" style="132" customWidth="1"/>
    <col min="4" max="12" width="12.6666666666667" style="132" customWidth="1"/>
    <col min="13" max="16384" width="9" style="132"/>
  </cols>
  <sheetData>
    <row r="1" ht="35.25" customHeight="1" spans="1:12">
      <c r="A1" s="324" t="s">
        <v>541</v>
      </c>
      <c r="B1" s="324"/>
      <c r="C1" s="324"/>
      <c r="D1" s="324"/>
      <c r="E1" s="324"/>
      <c r="F1" s="324"/>
      <c r="G1" s="324"/>
      <c r="H1" s="324"/>
      <c r="I1" s="324"/>
      <c r="J1" s="324"/>
      <c r="K1" s="324"/>
      <c r="L1" s="324"/>
    </row>
    <row r="2" ht="18" customHeight="1" spans="1:12">
      <c r="A2" s="325"/>
      <c r="B2" s="325"/>
      <c r="C2" s="325"/>
      <c r="D2" s="325"/>
      <c r="E2" s="325"/>
      <c r="F2" s="325"/>
      <c r="G2" s="325"/>
      <c r="H2" s="325"/>
      <c r="I2" s="325"/>
      <c r="L2" s="238" t="s">
        <v>542</v>
      </c>
    </row>
    <row r="3" ht="18" customHeight="1" spans="1:12">
      <c r="A3" s="326" t="s">
        <v>58</v>
      </c>
      <c r="B3" s="326"/>
      <c r="C3" s="326"/>
      <c r="D3" s="326"/>
      <c r="E3" s="326"/>
      <c r="F3" s="326"/>
      <c r="G3" s="325"/>
      <c r="H3" s="325"/>
      <c r="I3" s="325"/>
      <c r="L3" s="238" t="s">
        <v>543</v>
      </c>
    </row>
    <row r="4" s="322" customFormat="1" ht="39.75" customHeight="1" spans="1:12">
      <c r="A4" s="327" t="s">
        <v>62</v>
      </c>
      <c r="B4" s="327"/>
      <c r="C4" s="327"/>
      <c r="D4" s="327"/>
      <c r="E4" s="328" t="s">
        <v>302</v>
      </c>
      <c r="F4" s="329"/>
      <c r="G4" s="330"/>
      <c r="H4" s="327" t="s">
        <v>303</v>
      </c>
      <c r="I4" s="327" t="s">
        <v>304</v>
      </c>
      <c r="J4" s="327" t="s">
        <v>163</v>
      </c>
      <c r="K4" s="327"/>
      <c r="L4" s="327"/>
    </row>
    <row r="5" s="323" customFormat="1" ht="26.25" customHeight="1" spans="1:12">
      <c r="A5" s="327" t="s">
        <v>178</v>
      </c>
      <c r="B5" s="327"/>
      <c r="C5" s="327"/>
      <c r="D5" s="327" t="s">
        <v>179</v>
      </c>
      <c r="E5" s="331"/>
      <c r="F5" s="332"/>
      <c r="G5" s="333"/>
      <c r="H5" s="327"/>
      <c r="I5" s="327"/>
      <c r="J5" s="327" t="s">
        <v>185</v>
      </c>
      <c r="K5" s="327" t="s">
        <v>544</v>
      </c>
      <c r="L5" s="327" t="s">
        <v>545</v>
      </c>
    </row>
    <row r="6" s="323" customFormat="1" ht="36" customHeight="1" spans="1:12">
      <c r="A6" s="327"/>
      <c r="B6" s="327"/>
      <c r="C6" s="327"/>
      <c r="D6" s="327"/>
      <c r="E6" s="334" t="s">
        <v>185</v>
      </c>
      <c r="F6" s="334" t="s">
        <v>544</v>
      </c>
      <c r="G6" s="334" t="s">
        <v>545</v>
      </c>
      <c r="H6" s="327"/>
      <c r="I6" s="327"/>
      <c r="J6" s="327"/>
      <c r="K6" s="327"/>
      <c r="L6" s="327"/>
    </row>
    <row r="7" ht="19.5" customHeight="1" spans="1:12">
      <c r="A7" s="327"/>
      <c r="B7" s="327"/>
      <c r="C7" s="327"/>
      <c r="D7" s="327"/>
      <c r="E7" s="335"/>
      <c r="F7" s="335"/>
      <c r="G7" s="335"/>
      <c r="H7" s="327"/>
      <c r="I7" s="327"/>
      <c r="J7" s="327"/>
      <c r="K7" s="327"/>
      <c r="L7" s="327"/>
    </row>
    <row r="8" ht="19.5" customHeight="1" spans="1:12">
      <c r="A8" s="327" t="s">
        <v>182</v>
      </c>
      <c r="B8" s="327" t="s">
        <v>183</v>
      </c>
      <c r="C8" s="327" t="s">
        <v>184</v>
      </c>
      <c r="D8" s="327" t="s">
        <v>66</v>
      </c>
      <c r="E8" s="327">
        <v>1</v>
      </c>
      <c r="F8" s="327">
        <v>2</v>
      </c>
      <c r="G8" s="327">
        <v>3</v>
      </c>
      <c r="H8" s="327">
        <v>4</v>
      </c>
      <c r="I8" s="327">
        <v>5</v>
      </c>
      <c r="J8" s="327">
        <v>6</v>
      </c>
      <c r="K8" s="327">
        <v>7</v>
      </c>
      <c r="L8" s="327">
        <v>8</v>
      </c>
    </row>
    <row r="9" ht="20.25" customHeight="1" spans="1:12">
      <c r="A9" s="327"/>
      <c r="B9" s="327"/>
      <c r="C9" s="327"/>
      <c r="D9" s="327" t="s">
        <v>185</v>
      </c>
      <c r="E9" s="327"/>
      <c r="F9" s="327"/>
      <c r="G9" s="261"/>
      <c r="H9" s="261"/>
      <c r="I9" s="261"/>
      <c r="J9" s="261"/>
      <c r="K9" s="261"/>
      <c r="L9" s="336"/>
    </row>
    <row r="10" ht="20.25" customHeight="1" spans="1:12">
      <c r="A10" s="261" t="s">
        <v>546</v>
      </c>
      <c r="B10" s="261"/>
      <c r="C10" s="261"/>
      <c r="D10" s="271"/>
      <c r="E10" s="271"/>
      <c r="F10" s="271"/>
      <c r="G10" s="336"/>
      <c r="H10" s="336"/>
      <c r="I10" s="336"/>
      <c r="J10" s="336"/>
      <c r="K10" s="336"/>
      <c r="L10" s="336"/>
    </row>
    <row r="11" ht="20.25" customHeight="1" spans="1:12">
      <c r="A11" s="271"/>
      <c r="B11" s="271"/>
      <c r="C11" s="271"/>
      <c r="D11" s="271"/>
      <c r="E11" s="271"/>
      <c r="F11" s="271"/>
      <c r="G11" s="336"/>
      <c r="H11" s="336"/>
      <c r="I11" s="336"/>
      <c r="J11" s="336"/>
      <c r="K11" s="336"/>
      <c r="L11" s="336"/>
    </row>
    <row r="12" ht="20.25" customHeight="1" spans="1:12">
      <c r="A12" s="271"/>
      <c r="B12" s="271"/>
      <c r="C12" s="271"/>
      <c r="D12" s="271"/>
      <c r="E12" s="271"/>
      <c r="F12" s="271"/>
      <c r="G12" s="336"/>
      <c r="H12" s="336"/>
      <c r="I12" s="336"/>
      <c r="J12" s="336"/>
      <c r="K12" s="336"/>
      <c r="L12" s="336"/>
    </row>
    <row r="13" ht="20.25" customHeight="1" spans="1:12">
      <c r="A13" s="271"/>
      <c r="B13" s="271"/>
      <c r="C13" s="271"/>
      <c r="D13" s="271"/>
      <c r="E13" s="271"/>
      <c r="F13" s="271"/>
      <c r="G13" s="336"/>
      <c r="H13" s="336"/>
      <c r="I13" s="336"/>
      <c r="J13" s="336"/>
      <c r="K13" s="336"/>
      <c r="L13" s="336"/>
    </row>
    <row r="14" ht="20.25" customHeight="1" spans="1:12">
      <c r="A14" s="271"/>
      <c r="B14" s="271"/>
      <c r="C14" s="271"/>
      <c r="D14" s="271"/>
      <c r="E14" s="271"/>
      <c r="F14" s="271"/>
      <c r="G14" s="336"/>
      <c r="H14" s="336"/>
      <c r="I14" s="336"/>
      <c r="J14" s="336"/>
      <c r="K14" s="336"/>
      <c r="L14" s="336"/>
    </row>
    <row r="15" ht="20.25" customHeight="1" spans="1:12">
      <c r="A15" s="271"/>
      <c r="B15" s="271"/>
      <c r="C15" s="271"/>
      <c r="D15" s="271"/>
      <c r="E15" s="271"/>
      <c r="F15" s="271"/>
      <c r="G15" s="336"/>
      <c r="H15" s="336"/>
      <c r="I15" s="336"/>
      <c r="J15" s="336"/>
      <c r="K15" s="336"/>
      <c r="L15" s="336"/>
    </row>
    <row r="16" ht="20.25" customHeight="1" spans="1:12">
      <c r="A16" s="271"/>
      <c r="B16" s="271"/>
      <c r="C16" s="271"/>
      <c r="D16" s="271"/>
      <c r="E16" s="271"/>
      <c r="F16" s="271"/>
      <c r="G16" s="336"/>
      <c r="H16" s="336"/>
      <c r="I16" s="336"/>
      <c r="J16" s="336"/>
      <c r="K16" s="336"/>
      <c r="L16" s="336"/>
    </row>
    <row r="17" ht="24" customHeight="1" spans="1:10">
      <c r="A17" s="337" t="s">
        <v>547</v>
      </c>
      <c r="B17" s="337"/>
      <c r="C17" s="337"/>
      <c r="D17" s="337"/>
      <c r="E17" s="337"/>
      <c r="F17" s="337"/>
      <c r="G17" s="337"/>
      <c r="H17" s="337"/>
      <c r="I17" s="337"/>
      <c r="J17" s="234"/>
    </row>
    <row r="18" spans="1:9">
      <c r="A18" s="338" t="s">
        <v>548</v>
      </c>
      <c r="B18" s="338"/>
      <c r="C18" s="338"/>
      <c r="D18" s="338"/>
      <c r="E18" s="338"/>
      <c r="F18" s="338"/>
      <c r="G18" s="338"/>
      <c r="H18" s="338"/>
      <c r="I18" s="338"/>
    </row>
  </sheetData>
  <mergeCells count="27">
    <mergeCell ref="A1:L1"/>
    <mergeCell ref="A3:D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1388888888889" right="0.751388888888889"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E1"/>
    </sheetView>
  </sheetViews>
  <sheetFormatPr defaultColWidth="9" defaultRowHeight="14.4" outlineLevelCol="4"/>
  <cols>
    <col min="1" max="1" width="39.212962962963" customWidth="1"/>
    <col min="2" max="2" width="6.11111111111111" customWidth="1"/>
    <col min="3" max="3" width="16.7777777777778" customWidth="1"/>
    <col min="4" max="4" width="19.7777777777778" customWidth="1"/>
    <col min="5" max="5" width="18.3333333333333" customWidth="1"/>
  </cols>
  <sheetData>
    <row r="1" ht="25.8" spans="1:5">
      <c r="A1" s="294" t="s">
        <v>549</v>
      </c>
      <c r="B1" s="294"/>
      <c r="C1" s="294"/>
      <c r="D1" s="294"/>
      <c r="E1" s="294"/>
    </row>
    <row r="2" ht="15.6" spans="5:5">
      <c r="E2" s="295" t="s">
        <v>550</v>
      </c>
    </row>
    <row r="3" ht="15.6" spans="1:5">
      <c r="A3" s="295" t="s">
        <v>58</v>
      </c>
      <c r="E3" s="295" t="s">
        <v>551</v>
      </c>
    </row>
    <row r="4" ht="15" customHeight="1" spans="1:5">
      <c r="A4" s="307" t="s">
        <v>552</v>
      </c>
      <c r="B4" s="307" t="s">
        <v>63</v>
      </c>
      <c r="C4" s="307" t="s">
        <v>553</v>
      </c>
      <c r="D4" s="307" t="s">
        <v>554</v>
      </c>
      <c r="E4" s="307" t="s">
        <v>555</v>
      </c>
    </row>
    <row r="5" ht="15" customHeight="1" spans="1:5">
      <c r="A5" s="307" t="s">
        <v>556</v>
      </c>
      <c r="B5" s="307"/>
      <c r="C5" s="307" t="s">
        <v>67</v>
      </c>
      <c r="D5" s="307" t="s">
        <v>68</v>
      </c>
      <c r="E5" s="307" t="s">
        <v>76</v>
      </c>
    </row>
    <row r="6" ht="15" customHeight="1" spans="1:5">
      <c r="A6" s="308" t="s">
        <v>557</v>
      </c>
      <c r="B6" s="307" t="s">
        <v>67</v>
      </c>
      <c r="C6" s="309" t="s">
        <v>558</v>
      </c>
      <c r="D6" s="310" t="s">
        <v>558</v>
      </c>
      <c r="E6" s="309" t="s">
        <v>558</v>
      </c>
    </row>
    <row r="7" ht="15" customHeight="1" spans="1:5">
      <c r="A7" s="311" t="s">
        <v>559</v>
      </c>
      <c r="B7" s="307" t="s">
        <v>68</v>
      </c>
      <c r="C7" s="299">
        <v>214800</v>
      </c>
      <c r="D7" s="300">
        <v>182976.54</v>
      </c>
      <c r="E7" s="312">
        <v>73619.72</v>
      </c>
    </row>
    <row r="8" ht="15" customHeight="1" spans="1:5">
      <c r="A8" s="311" t="s">
        <v>560</v>
      </c>
      <c r="B8" s="307" t="s">
        <v>76</v>
      </c>
      <c r="C8" s="313"/>
      <c r="D8" s="300"/>
      <c r="E8" s="312"/>
    </row>
    <row r="9" ht="15" customHeight="1" spans="1:5">
      <c r="A9" s="311" t="s">
        <v>561</v>
      </c>
      <c r="B9" s="314" t="s">
        <v>80</v>
      </c>
      <c r="C9" s="301">
        <v>111200</v>
      </c>
      <c r="D9" s="300">
        <v>93876.54</v>
      </c>
      <c r="E9" s="312">
        <v>59561.72</v>
      </c>
    </row>
    <row r="10" ht="15" customHeight="1" spans="1:5">
      <c r="A10" s="311" t="s">
        <v>562</v>
      </c>
      <c r="B10" s="314" t="s">
        <v>84</v>
      </c>
      <c r="C10" s="301"/>
      <c r="D10" s="300"/>
      <c r="E10" s="312"/>
    </row>
    <row r="11" ht="15" customHeight="1" spans="1:5">
      <c r="A11" s="311" t="s">
        <v>563</v>
      </c>
      <c r="B11" s="314" t="s">
        <v>88</v>
      </c>
      <c r="C11" s="301">
        <v>111200</v>
      </c>
      <c r="D11" s="300">
        <v>93876.54</v>
      </c>
      <c r="E11" s="312">
        <v>59561.72</v>
      </c>
    </row>
    <row r="12" ht="15" customHeight="1" spans="1:5">
      <c r="A12" s="311" t="s">
        <v>564</v>
      </c>
      <c r="B12" s="314" t="s">
        <v>92</v>
      </c>
      <c r="C12" s="301">
        <v>103600</v>
      </c>
      <c r="D12" s="300">
        <v>89100</v>
      </c>
      <c r="E12" s="312">
        <v>14058</v>
      </c>
    </row>
    <row r="13" ht="15" customHeight="1" spans="1:5">
      <c r="A13" s="311" t="s">
        <v>565</v>
      </c>
      <c r="B13" s="307" t="s">
        <v>96</v>
      </c>
      <c r="C13" s="315" t="s">
        <v>558</v>
      </c>
      <c r="D13" s="315" t="s">
        <v>558</v>
      </c>
      <c r="E13" s="316">
        <v>14058</v>
      </c>
    </row>
    <row r="14" ht="15" customHeight="1" spans="1:5">
      <c r="A14" s="311" t="s">
        <v>566</v>
      </c>
      <c r="B14" s="307" t="s">
        <v>99</v>
      </c>
      <c r="C14" s="309" t="s">
        <v>558</v>
      </c>
      <c r="D14" s="309" t="s">
        <v>558</v>
      </c>
      <c r="E14" s="316"/>
    </row>
    <row r="15" ht="15" customHeight="1" spans="1:5">
      <c r="A15" s="311" t="s">
        <v>567</v>
      </c>
      <c r="B15" s="307" t="s">
        <v>102</v>
      </c>
      <c r="C15" s="309" t="s">
        <v>558</v>
      </c>
      <c r="D15" s="309" t="s">
        <v>558</v>
      </c>
      <c r="E15" s="316"/>
    </row>
    <row r="16" ht="15" customHeight="1" spans="1:5">
      <c r="A16" s="311" t="s">
        <v>568</v>
      </c>
      <c r="B16" s="307" t="s">
        <v>105</v>
      </c>
      <c r="C16" s="309" t="s">
        <v>558</v>
      </c>
      <c r="D16" s="309" t="s">
        <v>558</v>
      </c>
      <c r="E16" s="309" t="s">
        <v>558</v>
      </c>
    </row>
    <row r="17" ht="15" customHeight="1" spans="1:5">
      <c r="A17" s="311" t="s">
        <v>569</v>
      </c>
      <c r="B17" s="307" t="s">
        <v>108</v>
      </c>
      <c r="C17" s="309" t="s">
        <v>558</v>
      </c>
      <c r="D17" s="309" t="s">
        <v>558</v>
      </c>
      <c r="E17" s="316"/>
    </row>
    <row r="18" ht="15" customHeight="1" spans="1:5">
      <c r="A18" s="311" t="s">
        <v>570</v>
      </c>
      <c r="B18" s="307" t="s">
        <v>111</v>
      </c>
      <c r="C18" s="309" t="s">
        <v>558</v>
      </c>
      <c r="D18" s="309" t="s">
        <v>558</v>
      </c>
      <c r="E18" s="316"/>
    </row>
    <row r="19" ht="15" customHeight="1" spans="1:5">
      <c r="A19" s="311" t="s">
        <v>571</v>
      </c>
      <c r="B19" s="307" t="s">
        <v>114</v>
      </c>
      <c r="C19" s="309" t="s">
        <v>558</v>
      </c>
      <c r="D19" s="309" t="s">
        <v>558</v>
      </c>
      <c r="E19" s="316"/>
    </row>
    <row r="20" ht="15" customHeight="1" spans="1:5">
      <c r="A20" s="311" t="s">
        <v>572</v>
      </c>
      <c r="B20" s="307" t="s">
        <v>117</v>
      </c>
      <c r="C20" s="309" t="s">
        <v>558</v>
      </c>
      <c r="D20" s="309" t="s">
        <v>558</v>
      </c>
      <c r="E20" s="317">
        <v>7</v>
      </c>
    </row>
    <row r="21" ht="15" customHeight="1" spans="1:5">
      <c r="A21" s="311" t="s">
        <v>573</v>
      </c>
      <c r="B21" s="307" t="s">
        <v>120</v>
      </c>
      <c r="C21" s="309" t="s">
        <v>558</v>
      </c>
      <c r="D21" s="309" t="s">
        <v>558</v>
      </c>
      <c r="E21" s="317">
        <v>24</v>
      </c>
    </row>
    <row r="22" ht="15" customHeight="1" spans="1:5">
      <c r="A22" s="311" t="s">
        <v>574</v>
      </c>
      <c r="B22" s="307" t="s">
        <v>123</v>
      </c>
      <c r="C22" s="309" t="s">
        <v>558</v>
      </c>
      <c r="D22" s="309" t="s">
        <v>558</v>
      </c>
      <c r="E22" s="317"/>
    </row>
    <row r="23" ht="15" customHeight="1" spans="1:5">
      <c r="A23" s="311" t="s">
        <v>575</v>
      </c>
      <c r="B23" s="307" t="s">
        <v>126</v>
      </c>
      <c r="C23" s="309" t="s">
        <v>558</v>
      </c>
      <c r="D23" s="309" t="s">
        <v>558</v>
      </c>
      <c r="E23" s="317">
        <v>252</v>
      </c>
    </row>
    <row r="24" ht="15" customHeight="1" spans="1:5">
      <c r="A24" s="311" t="s">
        <v>576</v>
      </c>
      <c r="B24" s="307" t="s">
        <v>129</v>
      </c>
      <c r="C24" s="309" t="s">
        <v>558</v>
      </c>
      <c r="D24" s="309" t="s">
        <v>558</v>
      </c>
      <c r="E24" s="316"/>
    </row>
    <row r="25" ht="15" customHeight="1" spans="1:5">
      <c r="A25" s="311" t="s">
        <v>577</v>
      </c>
      <c r="B25" s="307" t="s">
        <v>132</v>
      </c>
      <c r="C25" s="309" t="s">
        <v>558</v>
      </c>
      <c r="D25" s="309" t="s">
        <v>558</v>
      </c>
      <c r="E25" s="316"/>
    </row>
    <row r="26" ht="15" customHeight="1" spans="1:5">
      <c r="A26" s="311" t="s">
        <v>578</v>
      </c>
      <c r="B26" s="307" t="s">
        <v>135</v>
      </c>
      <c r="C26" s="309" t="s">
        <v>558</v>
      </c>
      <c r="D26" s="309" t="s">
        <v>558</v>
      </c>
      <c r="E26" s="316"/>
    </row>
    <row r="27" ht="15" customHeight="1" spans="1:5">
      <c r="A27" s="308" t="s">
        <v>579</v>
      </c>
      <c r="B27" s="307" t="s">
        <v>138</v>
      </c>
      <c r="C27" s="309" t="s">
        <v>558</v>
      </c>
      <c r="D27" s="309" t="s">
        <v>558</v>
      </c>
      <c r="E27" s="316">
        <v>626942.44</v>
      </c>
    </row>
    <row r="28" ht="15" customHeight="1" spans="1:5">
      <c r="A28" s="311" t="s">
        <v>580</v>
      </c>
      <c r="B28" s="307" t="s">
        <v>141</v>
      </c>
      <c r="C28" s="309" t="s">
        <v>558</v>
      </c>
      <c r="D28" s="309" t="s">
        <v>558</v>
      </c>
      <c r="E28" s="316">
        <v>584622.44</v>
      </c>
    </row>
    <row r="29" ht="15" customHeight="1" spans="1:5">
      <c r="A29" s="318" t="s">
        <v>581</v>
      </c>
      <c r="B29" s="319" t="s">
        <v>144</v>
      </c>
      <c r="C29" s="310" t="s">
        <v>558</v>
      </c>
      <c r="D29" s="310" t="s">
        <v>558</v>
      </c>
      <c r="E29" s="320">
        <v>42320</v>
      </c>
    </row>
    <row r="30" ht="46.05" customHeight="1" spans="1:5">
      <c r="A30" s="305" t="s">
        <v>582</v>
      </c>
      <c r="B30" s="305"/>
      <c r="C30" s="305"/>
      <c r="D30" s="305"/>
      <c r="E30" s="305"/>
    </row>
    <row r="31" ht="19.95" customHeight="1" spans="1:5">
      <c r="A31" s="321" t="s">
        <v>583</v>
      </c>
      <c r="B31" s="321"/>
      <c r="C31" s="321"/>
      <c r="D31" s="321"/>
      <c r="E31" s="321"/>
    </row>
    <row r="33" spans="2:2">
      <c r="B33" s="306"/>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3" sqref="E13"/>
    </sheetView>
  </sheetViews>
  <sheetFormatPr defaultColWidth="9" defaultRowHeight="14.4" outlineLevelCol="4"/>
  <cols>
    <col min="1" max="1" width="30.1111111111111" customWidth="1"/>
    <col min="2" max="2" width="11" customWidth="1"/>
    <col min="3" max="3" width="16.4444444444444" customWidth="1"/>
    <col min="4" max="4" width="16.212962962963" customWidth="1"/>
    <col min="5" max="5" width="18" customWidth="1"/>
  </cols>
  <sheetData>
    <row r="1" ht="25.8" spans="1:5">
      <c r="A1" s="294" t="s">
        <v>584</v>
      </c>
      <c r="B1" s="294"/>
      <c r="C1" s="294"/>
      <c r="D1" s="294"/>
      <c r="E1" s="294"/>
    </row>
    <row r="2" ht="15" customHeight="1" spans="5:5">
      <c r="E2" s="295" t="s">
        <v>585</v>
      </c>
    </row>
    <row r="3" ht="16.95" customHeight="1" spans="1:5">
      <c r="A3" s="295" t="s">
        <v>58</v>
      </c>
      <c r="E3" s="295" t="s">
        <v>59</v>
      </c>
    </row>
    <row r="4" ht="15" customHeight="1" spans="1:5">
      <c r="A4" s="296" t="s">
        <v>552</v>
      </c>
      <c r="B4" s="296" t="s">
        <v>63</v>
      </c>
      <c r="C4" s="296" t="s">
        <v>553</v>
      </c>
      <c r="D4" s="296" t="s">
        <v>554</v>
      </c>
      <c r="E4" s="296" t="s">
        <v>555</v>
      </c>
    </row>
    <row r="5" ht="15" customHeight="1" spans="1:5">
      <c r="A5" s="297" t="s">
        <v>556</v>
      </c>
      <c r="B5" s="298"/>
      <c r="C5" s="298" t="s">
        <v>67</v>
      </c>
      <c r="D5" s="298" t="s">
        <v>68</v>
      </c>
      <c r="E5" s="298" t="s">
        <v>76</v>
      </c>
    </row>
    <row r="6" ht="15" customHeight="1" spans="1:5">
      <c r="A6" s="297" t="s">
        <v>586</v>
      </c>
      <c r="B6" s="298" t="s">
        <v>67</v>
      </c>
      <c r="C6" s="298" t="s">
        <v>558</v>
      </c>
      <c r="D6" s="298" t="s">
        <v>558</v>
      </c>
      <c r="E6" s="298" t="s">
        <v>558</v>
      </c>
    </row>
    <row r="7" ht="15" customHeight="1" spans="1:5">
      <c r="A7" s="297" t="s">
        <v>559</v>
      </c>
      <c r="B7" s="298" t="s">
        <v>68</v>
      </c>
      <c r="C7" s="299">
        <v>214800</v>
      </c>
      <c r="D7" s="300">
        <v>182976.54</v>
      </c>
      <c r="E7" s="84">
        <v>73619.72</v>
      </c>
    </row>
    <row r="8" ht="15" customHeight="1" spans="1:5">
      <c r="A8" s="297" t="s">
        <v>560</v>
      </c>
      <c r="B8" s="298" t="s">
        <v>76</v>
      </c>
      <c r="C8" s="84"/>
      <c r="D8" s="84"/>
      <c r="E8" s="84"/>
    </row>
    <row r="9" ht="15" customHeight="1" spans="1:5">
      <c r="A9" s="297" t="s">
        <v>561</v>
      </c>
      <c r="B9" s="298" t="s">
        <v>80</v>
      </c>
      <c r="C9" s="301">
        <v>111200</v>
      </c>
      <c r="D9" s="300">
        <v>93876.54</v>
      </c>
      <c r="E9" s="84">
        <v>59561.72</v>
      </c>
    </row>
    <row r="10" ht="15" customHeight="1" spans="1:5">
      <c r="A10" s="297" t="s">
        <v>562</v>
      </c>
      <c r="B10" s="298" t="s">
        <v>84</v>
      </c>
      <c r="C10" s="84"/>
      <c r="D10" s="84"/>
      <c r="E10" s="84"/>
    </row>
    <row r="11" ht="15" customHeight="1" spans="1:5">
      <c r="A11" s="297" t="s">
        <v>563</v>
      </c>
      <c r="B11" s="298" t="s">
        <v>88</v>
      </c>
      <c r="C11" s="84">
        <v>111200</v>
      </c>
      <c r="D11" s="84">
        <v>93876.54</v>
      </c>
      <c r="E11" s="84">
        <v>59561.72</v>
      </c>
    </row>
    <row r="12" ht="15" customHeight="1" spans="1:5">
      <c r="A12" s="297" t="s">
        <v>564</v>
      </c>
      <c r="B12" s="298" t="s">
        <v>92</v>
      </c>
      <c r="C12" s="84">
        <v>103600</v>
      </c>
      <c r="D12" s="84">
        <v>89100</v>
      </c>
      <c r="E12" s="84">
        <v>14058</v>
      </c>
    </row>
    <row r="13" ht="15" customHeight="1" spans="1:5">
      <c r="A13" s="297" t="s">
        <v>565</v>
      </c>
      <c r="B13" s="298" t="s">
        <v>96</v>
      </c>
      <c r="C13" s="298" t="s">
        <v>558</v>
      </c>
      <c r="D13" s="298" t="s">
        <v>558</v>
      </c>
      <c r="E13" s="84">
        <v>14058</v>
      </c>
    </row>
    <row r="14" ht="15" customHeight="1" spans="1:5">
      <c r="A14" s="297" t="s">
        <v>566</v>
      </c>
      <c r="B14" s="298" t="s">
        <v>99</v>
      </c>
      <c r="C14" s="298" t="s">
        <v>558</v>
      </c>
      <c r="D14" s="298" t="s">
        <v>558</v>
      </c>
      <c r="E14" s="84"/>
    </row>
    <row r="15" ht="15" customHeight="1" spans="1:5">
      <c r="A15" s="302" t="s">
        <v>567</v>
      </c>
      <c r="B15" s="303" t="s">
        <v>102</v>
      </c>
      <c r="C15" s="303" t="s">
        <v>558</v>
      </c>
      <c r="D15" s="303" t="s">
        <v>558</v>
      </c>
      <c r="E15" s="304"/>
    </row>
    <row r="16" ht="48" customHeight="1" spans="1:5">
      <c r="A16" s="305" t="s">
        <v>587</v>
      </c>
      <c r="B16" s="305"/>
      <c r="C16" s="305"/>
      <c r="D16" s="305"/>
      <c r="E16" s="305"/>
    </row>
    <row r="18" spans="2:2">
      <c r="B18" s="306"/>
    </row>
  </sheetData>
  <mergeCells count="2">
    <mergeCell ref="A1:E1"/>
    <mergeCell ref="A16:E16"/>
  </mergeCells>
  <pageMargins left="0.700694444444445" right="0.700694444444445" top="0.751388888888889" bottom="0.751388888888889" header="0.298611111111111" footer="0.298611111111111"/>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B3" sqref="B3"/>
    </sheetView>
  </sheetViews>
  <sheetFormatPr defaultColWidth="8.11111111111111" defaultRowHeight="15.6"/>
  <cols>
    <col min="1" max="1" width="5.66666666666667" style="255" customWidth="1"/>
    <col min="2" max="2" width="4.66666666666667" style="255" customWidth="1"/>
    <col min="3" max="3" width="10.7777777777778" style="255" customWidth="1"/>
    <col min="4" max="4" width="11.3333333333333" style="255" customWidth="1"/>
    <col min="5" max="5" width="13.7777777777778" style="255" customWidth="1"/>
    <col min="6" max="7" width="10.4444444444444" style="255" customWidth="1"/>
    <col min="8" max="8" width="9.77777777777778" style="255" customWidth="1"/>
    <col min="9" max="9" width="10.4444444444444" style="255" customWidth="1"/>
    <col min="10" max="10" width="11" style="256" customWidth="1"/>
    <col min="11" max="12" width="12.3333333333333" style="255" customWidth="1"/>
    <col min="13" max="13" width="8.11111111111111" style="255"/>
    <col min="14" max="14" width="12.1111111111111" style="255"/>
    <col min="15" max="15" width="10.1111111111111" style="255"/>
    <col min="16" max="16" width="9.11111111111111" style="255" customWidth="1"/>
    <col min="17" max="17" width="8.11111111111111" style="255"/>
    <col min="18" max="19" width="10.1111111111111" style="255"/>
    <col min="20" max="16384" width="8.11111111111111" style="255"/>
  </cols>
  <sheetData>
    <row r="1" s="132" customFormat="1" ht="36" customHeight="1" spans="1:21">
      <c r="A1" s="257" t="s">
        <v>588</v>
      </c>
      <c r="B1" s="257"/>
      <c r="C1" s="257"/>
      <c r="D1" s="257"/>
      <c r="E1" s="257"/>
      <c r="F1" s="257"/>
      <c r="G1" s="257"/>
      <c r="H1" s="257"/>
      <c r="I1" s="257"/>
      <c r="J1" s="257"/>
      <c r="K1" s="257"/>
      <c r="L1" s="277"/>
      <c r="M1" s="277"/>
      <c r="N1" s="257"/>
      <c r="O1" s="257"/>
      <c r="P1" s="257"/>
      <c r="Q1" s="257"/>
      <c r="R1" s="257"/>
      <c r="S1" s="257"/>
      <c r="T1" s="257"/>
      <c r="U1" s="257"/>
    </row>
    <row r="2" s="132" customFormat="1" ht="18" customHeight="1" spans="1:21">
      <c r="A2" s="258"/>
      <c r="B2" s="258"/>
      <c r="C2" s="258"/>
      <c r="D2" s="258"/>
      <c r="E2" s="258"/>
      <c r="F2" s="258"/>
      <c r="G2" s="258"/>
      <c r="H2" s="258"/>
      <c r="I2" s="258"/>
      <c r="J2" s="258"/>
      <c r="K2" s="258"/>
      <c r="L2" s="278"/>
      <c r="M2" s="278"/>
      <c r="U2" s="288" t="s">
        <v>589</v>
      </c>
    </row>
    <row r="3" s="132" customFormat="1" ht="18" customHeight="1" spans="1:21">
      <c r="A3" s="259" t="s">
        <v>58</v>
      </c>
      <c r="B3" s="258"/>
      <c r="C3" s="258"/>
      <c r="D3" s="258"/>
      <c r="E3" s="260"/>
      <c r="F3" s="260"/>
      <c r="G3" s="258"/>
      <c r="H3" s="258"/>
      <c r="I3" s="258"/>
      <c r="J3" s="258"/>
      <c r="K3" s="258"/>
      <c r="L3" s="278"/>
      <c r="M3" s="278"/>
      <c r="U3" s="288" t="s">
        <v>59</v>
      </c>
    </row>
    <row r="4" s="132" customFormat="1" ht="24" customHeight="1" spans="1:21">
      <c r="A4" s="261" t="s">
        <v>62</v>
      </c>
      <c r="B4" s="261" t="s">
        <v>63</v>
      </c>
      <c r="C4" s="262" t="s">
        <v>590</v>
      </c>
      <c r="D4" s="261" t="s">
        <v>591</v>
      </c>
      <c r="E4" s="261" t="s">
        <v>592</v>
      </c>
      <c r="F4" s="263" t="s">
        <v>593</v>
      </c>
      <c r="G4" s="264"/>
      <c r="H4" s="264"/>
      <c r="I4" s="264"/>
      <c r="J4" s="264"/>
      <c r="K4" s="264"/>
      <c r="L4" s="264"/>
      <c r="M4" s="264"/>
      <c r="N4" s="264"/>
      <c r="O4" s="279"/>
      <c r="P4" s="280" t="s">
        <v>594</v>
      </c>
      <c r="Q4" s="261" t="s">
        <v>595</v>
      </c>
      <c r="R4" s="262" t="s">
        <v>596</v>
      </c>
      <c r="S4" s="289"/>
      <c r="T4" s="290" t="s">
        <v>597</v>
      </c>
      <c r="U4" s="289"/>
    </row>
    <row r="5" s="132" customFormat="1" ht="24" customHeight="1" spans="1:21">
      <c r="A5" s="261"/>
      <c r="B5" s="261"/>
      <c r="C5" s="265"/>
      <c r="D5" s="261"/>
      <c r="E5" s="261"/>
      <c r="F5" s="266" t="s">
        <v>180</v>
      </c>
      <c r="G5" s="266"/>
      <c r="H5" s="263" t="s">
        <v>598</v>
      </c>
      <c r="I5" s="279"/>
      <c r="J5" s="263" t="s">
        <v>599</v>
      </c>
      <c r="K5" s="279"/>
      <c r="L5" s="281" t="s">
        <v>600</v>
      </c>
      <c r="M5" s="282"/>
      <c r="N5" s="283" t="s">
        <v>601</v>
      </c>
      <c r="O5" s="284"/>
      <c r="P5" s="280"/>
      <c r="Q5" s="261"/>
      <c r="R5" s="267"/>
      <c r="S5" s="291"/>
      <c r="T5" s="292"/>
      <c r="U5" s="291"/>
    </row>
    <row r="6" s="132" customFormat="1" ht="24" customHeight="1" spans="1:21">
      <c r="A6" s="261"/>
      <c r="B6" s="261"/>
      <c r="C6" s="267"/>
      <c r="D6" s="261"/>
      <c r="E6" s="261"/>
      <c r="F6" s="266" t="s">
        <v>602</v>
      </c>
      <c r="G6" s="268" t="s">
        <v>603</v>
      </c>
      <c r="H6" s="266" t="s">
        <v>602</v>
      </c>
      <c r="I6" s="268" t="s">
        <v>603</v>
      </c>
      <c r="J6" s="266" t="s">
        <v>602</v>
      </c>
      <c r="K6" s="268" t="s">
        <v>603</v>
      </c>
      <c r="L6" s="266" t="s">
        <v>602</v>
      </c>
      <c r="M6" s="268" t="s">
        <v>603</v>
      </c>
      <c r="N6" s="266" t="s">
        <v>602</v>
      </c>
      <c r="O6" s="268" t="s">
        <v>603</v>
      </c>
      <c r="P6" s="280"/>
      <c r="Q6" s="261"/>
      <c r="R6" s="266" t="s">
        <v>602</v>
      </c>
      <c r="S6" s="293" t="s">
        <v>603</v>
      </c>
      <c r="T6" s="266" t="s">
        <v>602</v>
      </c>
      <c r="U6" s="268" t="s">
        <v>603</v>
      </c>
    </row>
    <row r="7" s="132" customFormat="1" ht="24" customHeight="1" spans="1:21">
      <c r="A7" s="261" t="s">
        <v>66</v>
      </c>
      <c r="B7" s="261"/>
      <c r="C7" s="261" t="s">
        <v>604</v>
      </c>
      <c r="D7" s="268" t="s">
        <v>605</v>
      </c>
      <c r="E7" s="269">
        <v>3</v>
      </c>
      <c r="F7" s="269" t="s">
        <v>606</v>
      </c>
      <c r="G7" s="270" t="s">
        <v>607</v>
      </c>
      <c r="H7" s="269">
        <v>6</v>
      </c>
      <c r="I7" s="269">
        <v>7</v>
      </c>
      <c r="J7" s="269">
        <v>8</v>
      </c>
      <c r="K7" s="269">
        <v>9</v>
      </c>
      <c r="L7" s="269">
        <v>10</v>
      </c>
      <c r="M7" s="269">
        <v>11</v>
      </c>
      <c r="N7" s="269">
        <v>12</v>
      </c>
      <c r="O7" s="269">
        <v>13</v>
      </c>
      <c r="P7" s="269">
        <v>14</v>
      </c>
      <c r="Q7" s="269">
        <v>15</v>
      </c>
      <c r="R7" s="269">
        <v>16</v>
      </c>
      <c r="S7" s="269">
        <v>17</v>
      </c>
      <c r="T7" s="269">
        <v>18</v>
      </c>
      <c r="U7" s="269">
        <v>19</v>
      </c>
    </row>
    <row r="8" s="132" customFormat="1" ht="24" customHeight="1" spans="1:21">
      <c r="A8" s="271" t="s">
        <v>185</v>
      </c>
      <c r="B8" s="261">
        <v>1</v>
      </c>
      <c r="C8" s="272">
        <f>SUM(E8,G8,P8,Q8,S8,U8)</f>
        <v>23409252.19</v>
      </c>
      <c r="D8" s="272">
        <f>SUM(E8,F8,P8,Q8,R8,T8)</f>
        <v>28954187.05</v>
      </c>
      <c r="E8" s="273">
        <v>20295883.39</v>
      </c>
      <c r="F8" s="272">
        <f>SUM(H8,J8,L8,N8)</f>
        <v>8230649.66</v>
      </c>
      <c r="G8" s="272">
        <f>SUM(I8,K8,M8,O8)</f>
        <v>3107627.3</v>
      </c>
      <c r="H8" s="274">
        <v>3665618.46</v>
      </c>
      <c r="I8" s="274">
        <v>2675606.34</v>
      </c>
      <c r="J8" s="274">
        <v>1382836</v>
      </c>
      <c r="K8" s="285">
        <v>0</v>
      </c>
      <c r="L8" s="286"/>
      <c r="M8" s="286"/>
      <c r="N8" s="287">
        <v>3182195.2</v>
      </c>
      <c r="O8" s="287">
        <v>432020.96</v>
      </c>
      <c r="P8" s="287"/>
      <c r="Q8" s="287"/>
      <c r="R8" s="287">
        <v>427654</v>
      </c>
      <c r="S8" s="287">
        <v>5741.5</v>
      </c>
      <c r="T8" s="287"/>
      <c r="U8" s="287"/>
    </row>
    <row r="9" s="132" customFormat="1" ht="40.95" customHeight="1" spans="1:21">
      <c r="A9" s="275" t="s">
        <v>608</v>
      </c>
      <c r="B9" s="275"/>
      <c r="C9" s="275"/>
      <c r="D9" s="275"/>
      <c r="E9" s="275"/>
      <c r="F9" s="275"/>
      <c r="G9" s="275"/>
      <c r="H9" s="275"/>
      <c r="I9" s="275"/>
      <c r="J9" s="275"/>
      <c r="K9" s="275"/>
      <c r="L9" s="275"/>
      <c r="M9" s="275"/>
      <c r="N9" s="275"/>
      <c r="O9" s="275"/>
      <c r="P9" s="275"/>
      <c r="Q9" s="275"/>
      <c r="R9" s="275"/>
      <c r="S9" s="275"/>
      <c r="T9" s="275"/>
      <c r="U9" s="275"/>
    </row>
    <row r="10" ht="26.25" customHeight="1" spans="1:10">
      <c r="A10" s="276"/>
      <c r="B10" s="276"/>
      <c r="C10" s="276"/>
      <c r="D10" s="276"/>
      <c r="E10" s="276"/>
      <c r="F10" s="276"/>
      <c r="G10" s="276"/>
      <c r="H10" s="276"/>
      <c r="I10" s="276"/>
      <c r="J10" s="276"/>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D10" sqref="D10"/>
    </sheetView>
  </sheetViews>
  <sheetFormatPr defaultColWidth="9" defaultRowHeight="14.4"/>
  <cols>
    <col min="1" max="1" width="19.212962962963" style="181" customWidth="1"/>
    <col min="2" max="2" width="15.4444444444444" style="181" customWidth="1"/>
    <col min="3" max="3" width="12.3333333333333" style="181" customWidth="1"/>
    <col min="4" max="4" width="81.8796296296296" style="181" customWidth="1"/>
    <col min="5" max="16384" width="9" style="181"/>
  </cols>
  <sheetData>
    <row r="1" spans="1:1">
      <c r="A1" s="181" t="s">
        <v>609</v>
      </c>
    </row>
    <row r="2" ht="29.55" customHeight="1" spans="1:4">
      <c r="A2" s="182" t="s">
        <v>610</v>
      </c>
      <c r="B2" s="235"/>
      <c r="C2" s="235"/>
      <c r="D2" s="235"/>
    </row>
    <row r="3" s="234" customFormat="1" ht="16.95" customHeight="1" spans="1:7">
      <c r="A3" s="236" t="s">
        <v>58</v>
      </c>
      <c r="B3" s="236"/>
      <c r="C3" s="237"/>
      <c r="D3" s="238"/>
      <c r="E3" s="237"/>
      <c r="F3" s="237"/>
      <c r="G3" s="239"/>
    </row>
    <row r="4" ht="81" customHeight="1" spans="1:4">
      <c r="A4" s="240" t="s">
        <v>611</v>
      </c>
      <c r="B4" s="241" t="s">
        <v>612</v>
      </c>
      <c r="C4" s="242"/>
      <c r="D4" s="243" t="s">
        <v>613</v>
      </c>
    </row>
    <row r="5" ht="33" customHeight="1" spans="1:4">
      <c r="A5" s="244"/>
      <c r="B5" s="241" t="s">
        <v>614</v>
      </c>
      <c r="C5" s="242"/>
      <c r="D5" s="243" t="s">
        <v>615</v>
      </c>
    </row>
    <row r="6" ht="30" customHeight="1" spans="1:4">
      <c r="A6" s="244"/>
      <c r="B6" s="241" t="s">
        <v>616</v>
      </c>
      <c r="C6" s="242"/>
      <c r="D6" s="245" t="s">
        <v>617</v>
      </c>
    </row>
    <row r="7" ht="178.95" customHeight="1" spans="1:4">
      <c r="A7" s="244"/>
      <c r="B7" s="241" t="s">
        <v>618</v>
      </c>
      <c r="C7" s="242"/>
      <c r="D7" s="245" t="s">
        <v>619</v>
      </c>
    </row>
    <row r="8" ht="78" customHeight="1" spans="1:4">
      <c r="A8" s="246"/>
      <c r="B8" s="241" t="s">
        <v>620</v>
      </c>
      <c r="C8" s="242"/>
      <c r="D8" s="245" t="s">
        <v>621</v>
      </c>
    </row>
    <row r="9" ht="58.05" customHeight="1" spans="1:4">
      <c r="A9" s="240" t="s">
        <v>622</v>
      </c>
      <c r="B9" s="241" t="s">
        <v>623</v>
      </c>
      <c r="C9" s="242"/>
      <c r="D9" s="245" t="s">
        <v>624</v>
      </c>
    </row>
    <row r="10" ht="75" customHeight="1" spans="1:4">
      <c r="A10" s="244"/>
      <c r="B10" s="240" t="s">
        <v>625</v>
      </c>
      <c r="C10" s="247" t="s">
        <v>626</v>
      </c>
      <c r="D10" s="245" t="s">
        <v>627</v>
      </c>
    </row>
    <row r="11" ht="55.95" customHeight="1" spans="1:4">
      <c r="A11" s="246"/>
      <c r="B11" s="246"/>
      <c r="C11" s="247" t="s">
        <v>628</v>
      </c>
      <c r="D11" s="245" t="s">
        <v>629</v>
      </c>
    </row>
    <row r="12" ht="60" customHeight="1" spans="1:4">
      <c r="A12" s="241" t="s">
        <v>630</v>
      </c>
      <c r="B12" s="248"/>
      <c r="C12" s="242"/>
      <c r="D12" s="245" t="s">
        <v>631</v>
      </c>
    </row>
    <row r="13" ht="63" customHeight="1" spans="1:4">
      <c r="A13" s="241" t="s">
        <v>632</v>
      </c>
      <c r="B13" s="248"/>
      <c r="C13" s="242"/>
      <c r="D13" s="245" t="s">
        <v>633</v>
      </c>
    </row>
    <row r="14" ht="88.05" customHeight="1" spans="1:4">
      <c r="A14" s="241" t="s">
        <v>634</v>
      </c>
      <c r="B14" s="248"/>
      <c r="C14" s="242"/>
      <c r="D14" s="245" t="s">
        <v>635</v>
      </c>
    </row>
    <row r="15" ht="121.95" customHeight="1" spans="1:4">
      <c r="A15" s="249" t="s">
        <v>636</v>
      </c>
      <c r="B15" s="250"/>
      <c r="C15" s="251"/>
      <c r="D15" s="245" t="s">
        <v>637</v>
      </c>
    </row>
    <row r="16" ht="60" customHeight="1" spans="1:4">
      <c r="A16" s="249" t="s">
        <v>638</v>
      </c>
      <c r="B16" s="250"/>
      <c r="C16" s="251"/>
      <c r="D16" s="252" t="s">
        <v>546</v>
      </c>
    </row>
    <row r="18" ht="28.05" customHeight="1" spans="1:4">
      <c r="A18" s="253" t="s">
        <v>639</v>
      </c>
      <c r="B18" s="253"/>
      <c r="C18" s="253"/>
      <c r="D18" s="253"/>
    </row>
    <row r="19" spans="5:10">
      <c r="E19" s="254"/>
      <c r="F19" s="254"/>
      <c r="G19" s="254"/>
      <c r="H19" s="254"/>
      <c r="I19" s="254"/>
      <c r="J19" s="25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6"/>
  <sheetViews>
    <sheetView workbookViewId="0">
      <selection activeCell="H8" sqref="H8:I8"/>
    </sheetView>
  </sheetViews>
  <sheetFormatPr defaultColWidth="9" defaultRowHeight="14.4"/>
  <cols>
    <col min="1" max="1" width="13.7777777777778" style="181" customWidth="1"/>
    <col min="2" max="2" width="7.33333333333333" style="181" customWidth="1"/>
    <col min="3" max="3" width="8.77777777777778" style="181" customWidth="1"/>
    <col min="4" max="4" width="5" style="181" customWidth="1"/>
    <col min="5" max="5" width="14.1111111111111" style="181" customWidth="1"/>
    <col min="6" max="6" width="6.66666666666667" style="181" customWidth="1"/>
    <col min="7" max="8" width="5.87962962962963" style="181" customWidth="1"/>
    <col min="9" max="9" width="9.55555555555556" style="181" customWidth="1"/>
    <col min="10" max="10" width="6.66666666666667" style="181" customWidth="1"/>
    <col min="11" max="11" width="10.1111111111111" style="181" customWidth="1"/>
    <col min="12" max="12" width="13.4444444444444" style="181" customWidth="1"/>
    <col min="13" max="13" width="5.11111111111111" style="181" customWidth="1"/>
    <col min="14" max="14" width="9.77777777777778" style="181" customWidth="1"/>
    <col min="15" max="15" width="11.4444444444444" style="181" customWidth="1"/>
    <col min="16" max="16" width="10.1111111111111" style="181" customWidth="1"/>
    <col min="17" max="19" width="9" style="181"/>
    <col min="20" max="20" width="21.1111111111111" style="181" customWidth="1"/>
    <col min="21" max="16384" width="9" style="181"/>
  </cols>
  <sheetData>
    <row r="1" customHeight="1" spans="1:1">
      <c r="A1" s="181" t="s">
        <v>640</v>
      </c>
    </row>
    <row r="2" ht="33.75" customHeight="1" spans="1:16">
      <c r="A2" s="182" t="s">
        <v>641</v>
      </c>
      <c r="B2" s="182"/>
      <c r="C2" s="182"/>
      <c r="D2" s="182"/>
      <c r="E2" s="182"/>
      <c r="F2" s="182"/>
      <c r="G2" s="182"/>
      <c r="H2" s="182"/>
      <c r="I2" s="182"/>
      <c r="J2" s="182"/>
      <c r="K2" s="182"/>
      <c r="L2" s="182"/>
      <c r="M2" s="182"/>
      <c r="N2" s="182"/>
      <c r="O2" s="182"/>
      <c r="P2" s="182"/>
    </row>
    <row r="3" ht="25.95" customHeight="1" spans="1:17">
      <c r="A3" s="183" t="s">
        <v>642</v>
      </c>
      <c r="B3" s="183"/>
      <c r="C3" s="183"/>
      <c r="D3" s="183"/>
      <c r="E3" s="183"/>
      <c r="F3" s="183"/>
      <c r="G3" s="183"/>
      <c r="H3" s="183"/>
      <c r="I3" s="183"/>
      <c r="J3" s="183"/>
      <c r="K3" s="183"/>
      <c r="L3" s="183"/>
      <c r="M3" s="183"/>
      <c r="N3" s="183"/>
      <c r="O3" s="183"/>
      <c r="P3" s="183"/>
      <c r="Q3" s="231"/>
    </row>
    <row r="4" ht="30.6" customHeight="1" spans="1:17">
      <c r="A4" s="184" t="s">
        <v>643</v>
      </c>
      <c r="B4" s="184"/>
      <c r="C4" s="185" t="s">
        <v>3</v>
      </c>
      <c r="D4" s="185"/>
      <c r="E4" s="185"/>
      <c r="F4" s="185"/>
      <c r="G4" s="185"/>
      <c r="H4" s="185"/>
      <c r="I4" s="185"/>
      <c r="J4" s="185"/>
      <c r="K4" s="185"/>
      <c r="L4" s="185"/>
      <c r="M4" s="185"/>
      <c r="N4" s="185"/>
      <c r="O4" s="185"/>
      <c r="P4" s="185"/>
      <c r="Q4" s="231"/>
    </row>
    <row r="5" ht="62.4" customHeight="1" spans="1:17">
      <c r="A5" s="186" t="s">
        <v>644</v>
      </c>
      <c r="B5" s="186"/>
      <c r="C5" s="187" t="s">
        <v>645</v>
      </c>
      <c r="D5" s="187"/>
      <c r="E5" s="187"/>
      <c r="F5" s="188" t="s">
        <v>646</v>
      </c>
      <c r="G5" s="188"/>
      <c r="H5" s="188" t="s">
        <v>647</v>
      </c>
      <c r="I5" s="188"/>
      <c r="J5" s="188" t="s">
        <v>648</v>
      </c>
      <c r="K5" s="188"/>
      <c r="L5" s="188" t="s">
        <v>649</v>
      </c>
      <c r="M5" s="188"/>
      <c r="N5" s="188" t="s">
        <v>650</v>
      </c>
      <c r="O5" s="188" t="s">
        <v>651</v>
      </c>
      <c r="P5" s="187" t="s">
        <v>652</v>
      </c>
      <c r="Q5" s="231"/>
    </row>
    <row r="6" ht="24" customHeight="1" spans="1:17">
      <c r="A6" s="186"/>
      <c r="B6" s="186"/>
      <c r="C6" s="189" t="s">
        <v>66</v>
      </c>
      <c r="D6" s="190"/>
      <c r="E6" s="191"/>
      <c r="F6" s="192">
        <v>1</v>
      </c>
      <c r="G6" s="193"/>
      <c r="H6" s="192">
        <v>2</v>
      </c>
      <c r="I6" s="193"/>
      <c r="J6" s="192" t="s">
        <v>653</v>
      </c>
      <c r="K6" s="193"/>
      <c r="L6" s="192">
        <v>4</v>
      </c>
      <c r="M6" s="193"/>
      <c r="N6" s="188" t="s">
        <v>654</v>
      </c>
      <c r="O6" s="188">
        <v>6</v>
      </c>
      <c r="P6" s="187">
        <v>7</v>
      </c>
      <c r="Q6" s="231"/>
    </row>
    <row r="7" ht="30" customHeight="1" spans="1:17">
      <c r="A7" s="186"/>
      <c r="B7" s="186"/>
      <c r="C7" s="184" t="s">
        <v>655</v>
      </c>
      <c r="D7" s="184"/>
      <c r="E7" s="184"/>
      <c r="F7" s="194">
        <f>SUM(F8,F9)</f>
        <v>30873727.88</v>
      </c>
      <c r="G7" s="194"/>
      <c r="H7" s="194">
        <f>SUM(H8,H9)</f>
        <v>132411360.39</v>
      </c>
      <c r="I7" s="194"/>
      <c r="J7" s="194">
        <f t="shared" ref="J7:J12" si="0">F7+H7</f>
        <v>163285088.27</v>
      </c>
      <c r="K7" s="194"/>
      <c r="L7" s="194">
        <f>SUM(L8,L9)</f>
        <v>163285088.27</v>
      </c>
      <c r="M7" s="194"/>
      <c r="N7" s="216" t="str">
        <f t="shared" ref="N7:N12" si="1">IF(J7&gt;0,ROUND(L7/J7,3)*100&amp;"%","—")</f>
        <v>100%</v>
      </c>
      <c r="O7" s="184"/>
      <c r="P7" s="184"/>
      <c r="Q7" s="231"/>
    </row>
    <row r="8" ht="30" customHeight="1" spans="1:17">
      <c r="A8" s="186"/>
      <c r="B8" s="186"/>
      <c r="C8" s="186" t="s">
        <v>273</v>
      </c>
      <c r="D8" s="184" t="s">
        <v>655</v>
      </c>
      <c r="E8" s="184"/>
      <c r="F8" s="195">
        <v>27055727.88</v>
      </c>
      <c r="G8" s="195"/>
      <c r="H8" s="196">
        <v>-182050.24</v>
      </c>
      <c r="I8" s="196"/>
      <c r="J8" s="217">
        <f t="shared" si="0"/>
        <v>26873677.64</v>
      </c>
      <c r="K8" s="217"/>
      <c r="L8" s="218">
        <v>26873677.64</v>
      </c>
      <c r="M8" s="218"/>
      <c r="N8" s="219" t="str">
        <f t="shared" si="1"/>
        <v>100%</v>
      </c>
      <c r="O8" s="220"/>
      <c r="P8" s="184"/>
      <c r="Q8" s="231"/>
    </row>
    <row r="9" ht="30" customHeight="1" spans="1:17">
      <c r="A9" s="186"/>
      <c r="B9" s="186"/>
      <c r="C9" s="186" t="s">
        <v>274</v>
      </c>
      <c r="D9" s="184" t="s">
        <v>655</v>
      </c>
      <c r="E9" s="184"/>
      <c r="F9" s="194">
        <v>3818000</v>
      </c>
      <c r="G9" s="194"/>
      <c r="H9" s="194">
        <f>SUM(H10:I12)</f>
        <v>132593410.63</v>
      </c>
      <c r="I9" s="194"/>
      <c r="J9" s="194">
        <f t="shared" si="0"/>
        <v>136411410.63</v>
      </c>
      <c r="K9" s="194"/>
      <c r="L9" s="194">
        <f>SUM(L10:M12)</f>
        <v>136411410.63</v>
      </c>
      <c r="M9" s="194"/>
      <c r="N9" s="219" t="str">
        <f t="shared" si="1"/>
        <v>100%</v>
      </c>
      <c r="O9" s="220"/>
      <c r="P9" s="184"/>
      <c r="Q9" s="231"/>
    </row>
    <row r="10" ht="30" customHeight="1" spans="1:20">
      <c r="A10" s="186"/>
      <c r="B10" s="186"/>
      <c r="C10" s="186"/>
      <c r="D10" s="184" t="s">
        <v>656</v>
      </c>
      <c r="E10" s="184"/>
      <c r="F10" s="194">
        <v>3818000</v>
      </c>
      <c r="G10" s="194"/>
      <c r="H10" s="197">
        <v>131593410.63</v>
      </c>
      <c r="I10" s="195"/>
      <c r="J10" s="217">
        <f t="shared" si="0"/>
        <v>135411410.63</v>
      </c>
      <c r="K10" s="217"/>
      <c r="L10" s="218">
        <v>135411410.63</v>
      </c>
      <c r="M10" s="218"/>
      <c r="N10" s="219" t="str">
        <f t="shared" si="1"/>
        <v>100%</v>
      </c>
      <c r="O10" s="220"/>
      <c r="P10" s="184"/>
      <c r="Q10" s="231"/>
      <c r="T10" s="232"/>
    </row>
    <row r="11" ht="30" customHeight="1" spans="1:17">
      <c r="A11" s="186"/>
      <c r="B11" s="186"/>
      <c r="C11" s="186"/>
      <c r="D11" s="184" t="s">
        <v>657</v>
      </c>
      <c r="E11" s="184"/>
      <c r="F11" s="195"/>
      <c r="G11" s="195"/>
      <c r="H11" s="195"/>
      <c r="I11" s="195"/>
      <c r="J11" s="217">
        <f t="shared" si="0"/>
        <v>0</v>
      </c>
      <c r="K11" s="217"/>
      <c r="L11" s="218"/>
      <c r="M11" s="218"/>
      <c r="N11" s="221" t="str">
        <f t="shared" si="1"/>
        <v>—</v>
      </c>
      <c r="O11" s="220"/>
      <c r="P11" s="184"/>
      <c r="Q11" s="231"/>
    </row>
    <row r="12" ht="30" customHeight="1" spans="1:17">
      <c r="A12" s="186"/>
      <c r="B12" s="186"/>
      <c r="C12" s="186"/>
      <c r="D12" s="184" t="s">
        <v>658</v>
      </c>
      <c r="E12" s="184"/>
      <c r="F12" s="195"/>
      <c r="G12" s="195"/>
      <c r="H12" s="195">
        <v>1000000</v>
      </c>
      <c r="I12" s="195"/>
      <c r="J12" s="217">
        <f t="shared" si="0"/>
        <v>1000000</v>
      </c>
      <c r="K12" s="217"/>
      <c r="L12" s="218">
        <v>1000000</v>
      </c>
      <c r="M12" s="218"/>
      <c r="N12" s="221" t="str">
        <f t="shared" si="1"/>
        <v>100%</v>
      </c>
      <c r="O12" s="220"/>
      <c r="P12" s="184"/>
      <c r="Q12" s="231"/>
    </row>
    <row r="13" ht="15.9" customHeight="1" spans="1:20">
      <c r="A13" s="186" t="s">
        <v>659</v>
      </c>
      <c r="B13" s="186"/>
      <c r="C13" s="198"/>
      <c r="D13" s="199"/>
      <c r="E13" s="199"/>
      <c r="F13" s="199"/>
      <c r="G13" s="199"/>
      <c r="H13" s="199"/>
      <c r="I13" s="199"/>
      <c r="J13" s="199"/>
      <c r="K13" s="199"/>
      <c r="L13" s="199"/>
      <c r="M13" s="199"/>
      <c r="N13" s="199"/>
      <c r="O13" s="199"/>
      <c r="P13" s="222"/>
      <c r="Q13" s="231"/>
      <c r="T13" s="233"/>
    </row>
    <row r="14" ht="73.95" customHeight="1" spans="1:20">
      <c r="A14" s="186"/>
      <c r="B14" s="186"/>
      <c r="C14" s="200"/>
      <c r="D14" s="201"/>
      <c r="E14" s="201"/>
      <c r="F14" s="201"/>
      <c r="G14" s="201"/>
      <c r="H14" s="201"/>
      <c r="I14" s="201"/>
      <c r="J14" s="201"/>
      <c r="K14" s="201"/>
      <c r="L14" s="201"/>
      <c r="M14" s="201"/>
      <c r="N14" s="201"/>
      <c r="O14" s="201"/>
      <c r="P14" s="223"/>
      <c r="Q14" s="231"/>
      <c r="T14" s="233"/>
    </row>
    <row r="15" ht="25.95" customHeight="1" spans="1:20">
      <c r="A15" s="183" t="s">
        <v>660</v>
      </c>
      <c r="B15" s="183"/>
      <c r="C15" s="183"/>
      <c r="D15" s="183"/>
      <c r="E15" s="183"/>
      <c r="F15" s="183"/>
      <c r="G15" s="183"/>
      <c r="H15" s="183"/>
      <c r="I15" s="183"/>
      <c r="J15" s="183"/>
      <c r="K15" s="183"/>
      <c r="L15" s="183"/>
      <c r="M15" s="183"/>
      <c r="N15" s="183"/>
      <c r="O15" s="183"/>
      <c r="P15" s="183"/>
      <c r="Q15" s="231"/>
      <c r="T15" s="233"/>
    </row>
    <row r="16" ht="28.95" customHeight="1" spans="1:20">
      <c r="A16" s="187" t="s">
        <v>661</v>
      </c>
      <c r="B16" s="187"/>
      <c r="C16" s="187"/>
      <c r="D16" s="187"/>
      <c r="E16" s="187"/>
      <c r="F16" s="187"/>
      <c r="G16" s="187" t="s">
        <v>662</v>
      </c>
      <c r="H16" s="187"/>
      <c r="I16" s="188" t="s">
        <v>663</v>
      </c>
      <c r="J16" s="188"/>
      <c r="K16" s="188" t="s">
        <v>664</v>
      </c>
      <c r="L16" s="188" t="s">
        <v>665</v>
      </c>
      <c r="M16" s="188" t="s">
        <v>666</v>
      </c>
      <c r="N16" s="188"/>
      <c r="O16" s="188"/>
      <c r="P16" s="188"/>
      <c r="Q16" s="231"/>
      <c r="T16" s="233"/>
    </row>
    <row r="17" ht="28.95" customHeight="1" spans="1:20">
      <c r="A17" s="187" t="s">
        <v>667</v>
      </c>
      <c r="B17" s="187" t="s">
        <v>668</v>
      </c>
      <c r="C17" s="187"/>
      <c r="D17" s="187"/>
      <c r="E17" s="187" t="s">
        <v>669</v>
      </c>
      <c r="F17" s="187"/>
      <c r="G17" s="187"/>
      <c r="H17" s="187"/>
      <c r="I17" s="188"/>
      <c r="J17" s="188"/>
      <c r="K17" s="188"/>
      <c r="L17" s="188"/>
      <c r="M17" s="188"/>
      <c r="N17" s="188"/>
      <c r="O17" s="188"/>
      <c r="P17" s="188"/>
      <c r="Q17" s="231"/>
      <c r="T17" s="233"/>
    </row>
    <row r="18" ht="42" customHeight="1" spans="1:20">
      <c r="A18" s="184" t="s">
        <v>670</v>
      </c>
      <c r="B18" s="184" t="s">
        <v>671</v>
      </c>
      <c r="C18" s="184"/>
      <c r="D18" s="184"/>
      <c r="E18" s="185" t="s">
        <v>672</v>
      </c>
      <c r="F18" s="185"/>
      <c r="G18" s="202" t="s">
        <v>673</v>
      </c>
      <c r="H18" s="203"/>
      <c r="I18" s="25" t="s">
        <v>674</v>
      </c>
      <c r="J18" s="224"/>
      <c r="K18" s="9" t="s">
        <v>675</v>
      </c>
      <c r="L18" s="205" t="s">
        <v>676</v>
      </c>
      <c r="M18" s="225"/>
      <c r="N18" s="225"/>
      <c r="O18" s="225"/>
      <c r="P18" s="225"/>
      <c r="Q18" s="231"/>
      <c r="T18" s="232"/>
    </row>
    <row r="19" ht="28.95" customHeight="1" spans="1:20">
      <c r="A19" s="184"/>
      <c r="B19" s="184" t="s">
        <v>671</v>
      </c>
      <c r="C19" s="184"/>
      <c r="D19" s="184"/>
      <c r="E19" s="204" t="s">
        <v>677</v>
      </c>
      <c r="F19" s="204"/>
      <c r="G19" s="205" t="s">
        <v>673</v>
      </c>
      <c r="H19" s="205"/>
      <c r="I19" s="205">
        <v>18</v>
      </c>
      <c r="J19" s="205"/>
      <c r="K19" s="205">
        <v>18</v>
      </c>
      <c r="L19" s="205">
        <v>17.68</v>
      </c>
      <c r="M19" s="225"/>
      <c r="N19" s="225"/>
      <c r="O19" s="225"/>
      <c r="P19" s="225"/>
      <c r="Q19" s="231"/>
      <c r="T19" s="232"/>
    </row>
    <row r="20" ht="28.95" customHeight="1" spans="1:20">
      <c r="A20" s="184"/>
      <c r="B20" s="184" t="s">
        <v>671</v>
      </c>
      <c r="C20" s="184"/>
      <c r="D20" s="184"/>
      <c r="E20" s="204" t="s">
        <v>678</v>
      </c>
      <c r="F20" s="204"/>
      <c r="G20" s="205" t="s">
        <v>673</v>
      </c>
      <c r="H20" s="205"/>
      <c r="I20" s="205">
        <v>4</v>
      </c>
      <c r="J20" s="205"/>
      <c r="K20" s="205" t="s">
        <v>679</v>
      </c>
      <c r="L20" s="205">
        <v>3.8</v>
      </c>
      <c r="M20" s="225"/>
      <c r="N20" s="225"/>
      <c r="O20" s="225"/>
      <c r="P20" s="225"/>
      <c r="Q20" s="231"/>
      <c r="T20" s="232"/>
    </row>
    <row r="21" ht="28.95" customHeight="1" spans="1:20">
      <c r="A21" s="184"/>
      <c r="B21" s="184" t="s">
        <v>671</v>
      </c>
      <c r="C21" s="184"/>
      <c r="D21" s="184"/>
      <c r="E21" s="185" t="s">
        <v>680</v>
      </c>
      <c r="F21" s="185"/>
      <c r="G21" s="205" t="s">
        <v>673</v>
      </c>
      <c r="H21" s="205"/>
      <c r="I21" s="205">
        <v>1200</v>
      </c>
      <c r="J21" s="205"/>
      <c r="K21" s="205" t="s">
        <v>681</v>
      </c>
      <c r="L21" s="205">
        <v>1200</v>
      </c>
      <c r="M21" s="225"/>
      <c r="N21" s="225"/>
      <c r="O21" s="225"/>
      <c r="P21" s="225"/>
      <c r="Q21" s="231"/>
      <c r="T21" s="232"/>
    </row>
    <row r="22" ht="28.95" customHeight="1" spans="1:20">
      <c r="A22" s="184"/>
      <c r="B22" s="184" t="s">
        <v>682</v>
      </c>
      <c r="C22" s="184"/>
      <c r="D22" s="184"/>
      <c r="E22" s="204" t="s">
        <v>683</v>
      </c>
      <c r="F22" s="204"/>
      <c r="G22" s="205" t="s">
        <v>684</v>
      </c>
      <c r="H22" s="205"/>
      <c r="I22" s="205">
        <v>100</v>
      </c>
      <c r="J22" s="205"/>
      <c r="K22" s="205" t="s">
        <v>685</v>
      </c>
      <c r="L22" s="226">
        <v>1</v>
      </c>
      <c r="M22" s="225"/>
      <c r="N22" s="225"/>
      <c r="O22" s="225"/>
      <c r="P22" s="225"/>
      <c r="Q22" s="231"/>
      <c r="T22" s="232"/>
    </row>
    <row r="23" ht="28.95" customHeight="1" spans="1:20">
      <c r="A23" s="184"/>
      <c r="B23" s="184" t="s">
        <v>682</v>
      </c>
      <c r="C23" s="184"/>
      <c r="D23" s="184"/>
      <c r="E23" s="204" t="s">
        <v>686</v>
      </c>
      <c r="F23" s="204"/>
      <c r="G23" s="202" t="s">
        <v>673</v>
      </c>
      <c r="H23" s="203"/>
      <c r="I23" s="205">
        <v>85</v>
      </c>
      <c r="J23" s="205"/>
      <c r="K23" s="205" t="s">
        <v>685</v>
      </c>
      <c r="L23" s="226">
        <v>0.85</v>
      </c>
      <c r="M23" s="225"/>
      <c r="N23" s="225"/>
      <c r="O23" s="225"/>
      <c r="P23" s="225"/>
      <c r="Q23" s="231"/>
      <c r="T23" s="232"/>
    </row>
    <row r="24" ht="27" customHeight="1" spans="1:17">
      <c r="A24" s="184"/>
      <c r="B24" s="184" t="s">
        <v>687</v>
      </c>
      <c r="C24" s="184"/>
      <c r="D24" s="184"/>
      <c r="E24" s="204" t="s">
        <v>688</v>
      </c>
      <c r="F24" s="204"/>
      <c r="G24" s="205" t="s">
        <v>673</v>
      </c>
      <c r="H24" s="205"/>
      <c r="I24" s="227">
        <v>45291</v>
      </c>
      <c r="J24" s="205"/>
      <c r="K24" s="205" t="s">
        <v>689</v>
      </c>
      <c r="L24" s="227">
        <v>45291</v>
      </c>
      <c r="M24" s="225"/>
      <c r="N24" s="225"/>
      <c r="O24" s="225"/>
      <c r="P24" s="225"/>
      <c r="Q24" s="231"/>
    </row>
    <row r="25" ht="28.95" hidden="1" customHeight="1" spans="1:17">
      <c r="A25" s="184"/>
      <c r="B25" s="184" t="s">
        <v>690</v>
      </c>
      <c r="C25" s="184"/>
      <c r="D25" s="184"/>
      <c r="E25" s="204"/>
      <c r="F25" s="204"/>
      <c r="G25" s="205"/>
      <c r="H25" s="205"/>
      <c r="I25" s="205"/>
      <c r="J25" s="205"/>
      <c r="K25" s="205"/>
      <c r="L25" s="205"/>
      <c r="M25" s="225"/>
      <c r="N25" s="225"/>
      <c r="O25" s="225"/>
      <c r="P25" s="225"/>
      <c r="Q25" s="231"/>
    </row>
    <row r="26" ht="28.95" customHeight="1" spans="1:17">
      <c r="A26" s="206" t="s">
        <v>691</v>
      </c>
      <c r="B26" s="186" t="s">
        <v>692</v>
      </c>
      <c r="C26" s="186"/>
      <c r="D26" s="186"/>
      <c r="E26" s="185" t="s">
        <v>693</v>
      </c>
      <c r="F26" s="185"/>
      <c r="G26" s="205" t="s">
        <v>673</v>
      </c>
      <c r="H26" s="205"/>
      <c r="I26" s="228">
        <v>85</v>
      </c>
      <c r="J26" s="228"/>
      <c r="K26" s="228" t="s">
        <v>685</v>
      </c>
      <c r="L26" s="229">
        <v>0.85</v>
      </c>
      <c r="M26" s="225"/>
      <c r="N26" s="225"/>
      <c r="O26" s="225"/>
      <c r="P26" s="225"/>
      <c r="Q26" s="231"/>
    </row>
    <row r="27" ht="28.95" customHeight="1" spans="1:17">
      <c r="A27" s="207"/>
      <c r="B27" s="186" t="s">
        <v>694</v>
      </c>
      <c r="C27" s="186"/>
      <c r="D27" s="186"/>
      <c r="E27" s="185" t="s">
        <v>695</v>
      </c>
      <c r="F27" s="185"/>
      <c r="G27" s="205" t="s">
        <v>684</v>
      </c>
      <c r="H27" s="205"/>
      <c r="I27" s="205" t="s">
        <v>696</v>
      </c>
      <c r="J27" s="205"/>
      <c r="K27" s="228" t="s">
        <v>697</v>
      </c>
      <c r="L27" s="228" t="s">
        <v>698</v>
      </c>
      <c r="M27" s="225"/>
      <c r="N27" s="225"/>
      <c r="O27" s="225"/>
      <c r="P27" s="225"/>
      <c r="Q27" s="231"/>
    </row>
    <row r="28" ht="28.95" customHeight="1" spans="1:17">
      <c r="A28" s="207"/>
      <c r="B28" s="186" t="s">
        <v>694</v>
      </c>
      <c r="C28" s="186"/>
      <c r="D28" s="186"/>
      <c r="E28" s="208" t="s">
        <v>699</v>
      </c>
      <c r="F28" s="209"/>
      <c r="G28" s="205" t="s">
        <v>684</v>
      </c>
      <c r="H28" s="205"/>
      <c r="I28" s="228">
        <v>0</v>
      </c>
      <c r="J28" s="228"/>
      <c r="K28" s="228" t="s">
        <v>681</v>
      </c>
      <c r="L28" s="228" t="s">
        <v>700</v>
      </c>
      <c r="M28" s="225"/>
      <c r="N28" s="225"/>
      <c r="O28" s="225"/>
      <c r="P28" s="225"/>
      <c r="Q28" s="231"/>
    </row>
    <row r="29" ht="28.95" customHeight="1" spans="1:17">
      <c r="A29" s="207"/>
      <c r="B29" s="186" t="s">
        <v>701</v>
      </c>
      <c r="C29" s="186"/>
      <c r="D29" s="186"/>
      <c r="E29" s="185" t="s">
        <v>702</v>
      </c>
      <c r="F29" s="185"/>
      <c r="G29" s="205" t="s">
        <v>684</v>
      </c>
      <c r="H29" s="205"/>
      <c r="I29" s="228">
        <v>0</v>
      </c>
      <c r="J29" s="228"/>
      <c r="K29" s="228" t="s">
        <v>703</v>
      </c>
      <c r="L29" s="228" t="s">
        <v>704</v>
      </c>
      <c r="M29" s="225"/>
      <c r="N29" s="225"/>
      <c r="O29" s="225"/>
      <c r="P29" s="225"/>
      <c r="Q29" s="231"/>
    </row>
    <row r="30" ht="28.95" customHeight="1" spans="1:17">
      <c r="A30" s="207"/>
      <c r="B30" s="186" t="s">
        <v>705</v>
      </c>
      <c r="C30" s="186"/>
      <c r="D30" s="186"/>
      <c r="E30" s="185" t="s">
        <v>706</v>
      </c>
      <c r="F30" s="185"/>
      <c r="G30" s="205" t="s">
        <v>684</v>
      </c>
      <c r="H30" s="205"/>
      <c r="I30" s="228" t="s">
        <v>707</v>
      </c>
      <c r="J30" s="228"/>
      <c r="K30" s="228" t="s">
        <v>697</v>
      </c>
      <c r="L30" s="228" t="s">
        <v>708</v>
      </c>
      <c r="M30" s="225"/>
      <c r="N30" s="225"/>
      <c r="O30" s="225"/>
      <c r="P30" s="225"/>
      <c r="Q30" s="231"/>
    </row>
    <row r="31" ht="28.95" customHeight="1" spans="1:17">
      <c r="A31" s="210"/>
      <c r="B31" s="186" t="s">
        <v>705</v>
      </c>
      <c r="C31" s="186"/>
      <c r="D31" s="186"/>
      <c r="E31" s="208" t="s">
        <v>709</v>
      </c>
      <c r="F31" s="209"/>
      <c r="G31" s="205" t="s">
        <v>684</v>
      </c>
      <c r="H31" s="205"/>
      <c r="I31" s="228" t="s">
        <v>710</v>
      </c>
      <c r="J31" s="228"/>
      <c r="K31" s="228" t="s">
        <v>697</v>
      </c>
      <c r="L31" s="228" t="s">
        <v>710</v>
      </c>
      <c r="M31" s="225"/>
      <c r="N31" s="225"/>
      <c r="O31" s="225"/>
      <c r="P31" s="225"/>
      <c r="Q31" s="231"/>
    </row>
    <row r="32" ht="28.95" customHeight="1" spans="1:17">
      <c r="A32" s="211" t="s">
        <v>711</v>
      </c>
      <c r="B32" s="186" t="s">
        <v>712</v>
      </c>
      <c r="C32" s="186"/>
      <c r="D32" s="186"/>
      <c r="E32" s="208" t="s">
        <v>713</v>
      </c>
      <c r="F32" s="209"/>
      <c r="G32" s="205" t="s">
        <v>673</v>
      </c>
      <c r="H32" s="205"/>
      <c r="I32" s="228">
        <v>90</v>
      </c>
      <c r="J32" s="228"/>
      <c r="K32" s="228" t="s">
        <v>685</v>
      </c>
      <c r="L32" s="229">
        <v>0.9</v>
      </c>
      <c r="M32" s="202"/>
      <c r="N32" s="230"/>
      <c r="O32" s="230"/>
      <c r="P32" s="203"/>
      <c r="Q32" s="231"/>
    </row>
    <row r="33" ht="72.6" customHeight="1" spans="1:17">
      <c r="A33" s="186" t="s">
        <v>714</v>
      </c>
      <c r="B33" s="212" t="s">
        <v>546</v>
      </c>
      <c r="C33" s="212"/>
      <c r="D33" s="212"/>
      <c r="E33" s="212"/>
      <c r="F33" s="212"/>
      <c r="G33" s="212"/>
      <c r="H33" s="212"/>
      <c r="I33" s="212"/>
      <c r="J33" s="212"/>
      <c r="K33" s="212"/>
      <c r="L33" s="212"/>
      <c r="M33" s="212"/>
      <c r="N33" s="212"/>
      <c r="O33" s="212"/>
      <c r="P33" s="212"/>
      <c r="Q33" s="231"/>
    </row>
    <row r="34" ht="18" customHeight="1" spans="1:1">
      <c r="A34" s="213" t="s">
        <v>715</v>
      </c>
    </row>
    <row r="35" ht="18" customHeight="1" spans="1:1">
      <c r="A35" s="214" t="s">
        <v>716</v>
      </c>
    </row>
    <row r="36" ht="18" customHeight="1" spans="1:1">
      <c r="A36" s="215" t="s">
        <v>717</v>
      </c>
    </row>
  </sheetData>
  <mergeCells count="13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P33"/>
    <mergeCell ref="A18:A25"/>
    <mergeCell ref="A26:A31"/>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32">
      <formula1>"＝,＞,＜,≥,≤"</formula1>
    </dataValidation>
  </dataValidations>
  <pageMargins left="0.75" right="0.75" top="1" bottom="1" header="0.5" footer="0.5"/>
  <pageSetup paperSize="9" scale="6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O10" sqref="O10"/>
    </sheetView>
  </sheetViews>
  <sheetFormatPr defaultColWidth="9" defaultRowHeight="14.4"/>
  <cols>
    <col min="1" max="2" width="11.1111111111111" style="1" customWidth="1"/>
    <col min="3" max="3" width="19.1111111111111" style="1" customWidth="1"/>
    <col min="4" max="4" width="11.3333333333333" style="1" customWidth="1"/>
    <col min="5" max="5" width="13.4444444444444" style="1" customWidth="1"/>
    <col min="6" max="6" width="12.3333333333333" style="1" customWidth="1"/>
    <col min="7" max="7" width="11.4444444444444" style="1" customWidth="1"/>
    <col min="8" max="8" width="9.66666666666667" style="1" customWidth="1"/>
    <col min="9" max="9" width="9.21296296296296" style="1" customWidth="1"/>
    <col min="10" max="10" width="11.4444444444444" style="1" customWidth="1"/>
    <col min="11" max="16384" width="9" style="1"/>
  </cols>
  <sheetData>
    <row r="1" spans="1:1">
      <c r="A1" s="1" t="s">
        <v>718</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721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724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 t="shared" ref="D7:F7" si="0">SUM(D8:D10)</f>
        <v>150000</v>
      </c>
      <c r="E7" s="11">
        <f t="shared" si="0"/>
        <v>150000</v>
      </c>
      <c r="F7" s="11">
        <f t="shared" si="0"/>
        <v>81000</v>
      </c>
      <c r="G7" s="12">
        <v>10</v>
      </c>
      <c r="H7" s="13" t="str">
        <f t="shared" ref="H7:H10" si="1">IF(E7&gt;0,ROUND(F7/E7,3)*100&amp;"%","—")</f>
        <v>54%</v>
      </c>
      <c r="I7" s="16">
        <f>G7*H7</f>
        <v>5.4</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v>150000</v>
      </c>
      <c r="E8" s="14">
        <v>150000</v>
      </c>
      <c r="F8" s="14">
        <v>81000</v>
      </c>
      <c r="G8" s="9" t="s">
        <v>558</v>
      </c>
      <c r="H8" s="15" t="str">
        <f t="shared" si="1"/>
        <v>54%</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 t="shared" si="1"/>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 t="shared" si="1"/>
        <v>—</v>
      </c>
      <c r="I10" s="16" t="s">
        <v>558</v>
      </c>
      <c r="J10" s="16"/>
    </row>
    <row r="11" ht="18" customHeight="1" spans="1:10">
      <c r="A11" s="9" t="s">
        <v>733</v>
      </c>
      <c r="B11" s="9" t="s">
        <v>734</v>
      </c>
      <c r="C11" s="9"/>
      <c r="D11" s="9"/>
      <c r="E11" s="9"/>
      <c r="F11" s="16" t="s">
        <v>735</v>
      </c>
      <c r="G11" s="16"/>
      <c r="H11" s="16"/>
      <c r="I11" s="16"/>
      <c r="J11" s="16"/>
    </row>
    <row r="12" ht="46.05" customHeight="1" spans="1:10">
      <c r="A12" s="9"/>
      <c r="B12" s="75" t="s">
        <v>736</v>
      </c>
      <c r="C12" s="76"/>
      <c r="D12" s="76"/>
      <c r="E12" s="77"/>
      <c r="F12" s="73" t="s">
        <v>737</v>
      </c>
      <c r="G12" s="73"/>
      <c r="H12" s="73"/>
      <c r="I12" s="73"/>
      <c r="J12" s="73"/>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9" customHeight="1" spans="1:10">
      <c r="A15" s="9" t="s">
        <v>670</v>
      </c>
      <c r="B15" s="28" t="s">
        <v>671</v>
      </c>
      <c r="C15" s="29" t="s">
        <v>672</v>
      </c>
      <c r="D15" s="30" t="s">
        <v>673</v>
      </c>
      <c r="E15" s="9" t="s">
        <v>674</v>
      </c>
      <c r="F15" s="9" t="s">
        <v>675</v>
      </c>
      <c r="G15" s="9" t="s">
        <v>676</v>
      </c>
      <c r="H15" s="31">
        <v>25</v>
      </c>
      <c r="I15" s="67">
        <v>25</v>
      </c>
      <c r="J15" s="27"/>
    </row>
    <row r="16" ht="27" customHeight="1" spans="1:10">
      <c r="A16" s="9"/>
      <c r="B16" s="28" t="s">
        <v>682</v>
      </c>
      <c r="C16" s="29" t="s">
        <v>683</v>
      </c>
      <c r="D16" s="30" t="s">
        <v>684</v>
      </c>
      <c r="E16" s="9">
        <v>100</v>
      </c>
      <c r="F16" s="9" t="s">
        <v>685</v>
      </c>
      <c r="G16" s="167">
        <v>1</v>
      </c>
      <c r="H16" s="31">
        <v>25</v>
      </c>
      <c r="I16" s="67">
        <v>25</v>
      </c>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27" customHeight="1" spans="1:10">
      <c r="A19" s="9" t="s">
        <v>691</v>
      </c>
      <c r="B19" s="9" t="s">
        <v>740</v>
      </c>
      <c r="C19" s="29"/>
      <c r="D19" s="30"/>
      <c r="E19" s="9"/>
      <c r="F19" s="26"/>
      <c r="G19" s="27"/>
      <c r="H19" s="31"/>
      <c r="I19" s="67"/>
      <c r="J19" s="27"/>
    </row>
    <row r="20" ht="37.95" customHeight="1" spans="1:10">
      <c r="A20" s="9"/>
      <c r="B20" s="9" t="s">
        <v>741</v>
      </c>
      <c r="C20" s="29" t="s">
        <v>695</v>
      </c>
      <c r="D20" s="30" t="s">
        <v>684</v>
      </c>
      <c r="E20" s="29" t="s">
        <v>696</v>
      </c>
      <c r="F20" s="9" t="s">
        <v>697</v>
      </c>
      <c r="G20" s="9" t="s">
        <v>698</v>
      </c>
      <c r="H20" s="31">
        <v>10</v>
      </c>
      <c r="I20" s="67">
        <v>10</v>
      </c>
      <c r="J20" s="27"/>
    </row>
    <row r="21" ht="30" customHeight="1" spans="1:10">
      <c r="A21" s="9"/>
      <c r="B21" s="9" t="s">
        <v>742</v>
      </c>
      <c r="C21" s="29"/>
      <c r="D21" s="30"/>
      <c r="E21" s="9"/>
      <c r="F21" s="9"/>
      <c r="G21" s="9"/>
      <c r="H21" s="31"/>
      <c r="I21" s="67"/>
      <c r="J21" s="27"/>
    </row>
    <row r="22" ht="37.05" customHeight="1" spans="1:10">
      <c r="A22" s="9"/>
      <c r="B22" s="55" t="s">
        <v>743</v>
      </c>
      <c r="C22" s="29" t="s">
        <v>706</v>
      </c>
      <c r="D22" s="30" t="s">
        <v>684</v>
      </c>
      <c r="E22" s="29" t="s">
        <v>707</v>
      </c>
      <c r="F22" s="9" t="s">
        <v>744</v>
      </c>
      <c r="G22" s="9" t="s">
        <v>708</v>
      </c>
      <c r="H22" s="31">
        <v>10</v>
      </c>
      <c r="I22" s="67">
        <v>10</v>
      </c>
      <c r="J22" s="27"/>
    </row>
    <row r="23" ht="30" customHeight="1" spans="1:10">
      <c r="A23" s="32" t="s">
        <v>711</v>
      </c>
      <c r="B23" s="37" t="s">
        <v>745</v>
      </c>
      <c r="C23" s="29" t="s">
        <v>746</v>
      </c>
      <c r="D23" s="30" t="s">
        <v>673</v>
      </c>
      <c r="E23" s="9">
        <v>90</v>
      </c>
      <c r="F23" s="9" t="s">
        <v>685</v>
      </c>
      <c r="G23" s="168">
        <v>0.9</v>
      </c>
      <c r="H23" s="35">
        <v>20</v>
      </c>
      <c r="I23" s="68">
        <v>20</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95.4</v>
      </c>
      <c r="J25" s="52" t="s">
        <v>751</v>
      </c>
    </row>
    <row r="26" ht="16.95" customHeight="1"/>
    <row r="27" ht="22.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2.05" customHeight="1" spans="1:10">
      <c r="A33" s="44" t="s">
        <v>757</v>
      </c>
      <c r="B33" s="44"/>
      <c r="C33" s="44"/>
      <c r="D33" s="44"/>
      <c r="E33" s="44"/>
      <c r="F33" s="44"/>
      <c r="G33" s="44"/>
      <c r="H33" s="44"/>
      <c r="I33" s="44"/>
      <c r="J33" s="44"/>
    </row>
    <row r="34" ht="22.05" customHeight="1" spans="1:10">
      <c r="A34" s="44" t="s">
        <v>758</v>
      </c>
      <c r="B34" s="44"/>
      <c r="C34" s="44"/>
      <c r="D34" s="44"/>
      <c r="E34" s="44"/>
      <c r="F34" s="44"/>
      <c r="G34" s="44"/>
      <c r="H34" s="44"/>
      <c r="I34" s="44"/>
      <c r="J34" s="44"/>
    </row>
    <row r="35" ht="19.95"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2 D15:D18">
      <formula1>"＝,＞,＜,≥,≤"</formula1>
    </dataValidation>
    <dataValidation type="list" allowBlank="1" showInputMessage="1" sqref="J25">
      <formula1>"优,良,中,差"</formula1>
    </dataValidation>
  </dataValidations>
  <pageMargins left="0.75" right="0.75" top="1" bottom="1" header="0.5" footer="0.5"/>
  <pageSetup paperSize="9" scale="7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workbookViewId="0">
      <selection activeCell="A6" sqref="A6:B10"/>
    </sheetView>
  </sheetViews>
  <sheetFormatPr defaultColWidth="9" defaultRowHeight="14.4"/>
  <cols>
    <col min="1" max="2" width="11.1111111111111" style="1" customWidth="1"/>
    <col min="3" max="3" width="17.212962962963" style="1" customWidth="1"/>
    <col min="4" max="4" width="11.3333333333333" style="1" customWidth="1"/>
    <col min="5" max="5" width="12.1111111111111" style="1" customWidth="1"/>
    <col min="6" max="6" width="12" style="1" customWidth="1"/>
    <col min="7" max="7" width="12.3333333333333" style="1" customWidth="1"/>
    <col min="8" max="8" width="12.6666666666667" style="1" customWidth="1"/>
    <col min="9" max="9" width="10.5555555555556" style="1" customWidth="1"/>
    <col min="10" max="10" width="11.4444444444444" style="1" customWidth="1"/>
    <col min="11" max="11" width="9" style="1"/>
    <col min="12" max="12" width="17.7777777777778" style="1" customWidth="1"/>
    <col min="13" max="16384" width="9" style="1"/>
  </cols>
  <sheetData>
    <row r="1" spans="1:1">
      <c r="A1" s="1" t="s">
        <v>718</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760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724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 t="shared" ref="D7:F7" si="0">SUM(D8:D10)</f>
        <v>0</v>
      </c>
      <c r="E7" s="11">
        <f t="shared" si="0"/>
        <v>150000</v>
      </c>
      <c r="F7" s="11">
        <f t="shared" si="0"/>
        <v>150000</v>
      </c>
      <c r="G7" s="12">
        <v>10</v>
      </c>
      <c r="H7" s="13" t="str">
        <f t="shared" ref="H7:H10" si="1">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4">
        <v>150000</v>
      </c>
      <c r="F8" s="14">
        <v>150000</v>
      </c>
      <c r="G8" s="9" t="s">
        <v>558</v>
      </c>
      <c r="H8" s="15" t="str">
        <f t="shared" si="1"/>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 t="shared" si="1"/>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 t="shared" si="1"/>
        <v>—</v>
      </c>
      <c r="I10" s="16" t="s">
        <v>558</v>
      </c>
      <c r="J10" s="16"/>
    </row>
    <row r="11" ht="18" customHeight="1" spans="1:10">
      <c r="A11" s="9" t="s">
        <v>733</v>
      </c>
      <c r="B11" s="9" t="s">
        <v>734</v>
      </c>
      <c r="C11" s="9"/>
      <c r="D11" s="9"/>
      <c r="E11" s="9"/>
      <c r="F11" s="16" t="s">
        <v>735</v>
      </c>
      <c r="G11" s="16"/>
      <c r="H11" s="16"/>
      <c r="I11" s="16"/>
      <c r="J11" s="16"/>
    </row>
    <row r="12" ht="46.05" customHeight="1" spans="1:10">
      <c r="A12" s="9"/>
      <c r="B12" s="178" t="s">
        <v>761</v>
      </c>
      <c r="C12" s="179"/>
      <c r="D12" s="179"/>
      <c r="E12" s="180"/>
      <c r="F12" s="73" t="s">
        <v>762</v>
      </c>
      <c r="G12" s="73"/>
      <c r="H12" s="73"/>
      <c r="I12" s="73"/>
      <c r="J12" s="73"/>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18" customHeight="1" spans="1:10">
      <c r="A15" s="9" t="s">
        <v>670</v>
      </c>
      <c r="B15" s="28" t="s">
        <v>671</v>
      </c>
      <c r="C15" s="29" t="s">
        <v>763</v>
      </c>
      <c r="D15" s="30" t="s">
        <v>673</v>
      </c>
      <c r="E15" s="9">
        <v>20000</v>
      </c>
      <c r="F15" s="26" t="s">
        <v>764</v>
      </c>
      <c r="G15" s="27" t="s">
        <v>765</v>
      </c>
      <c r="H15" s="31">
        <v>15</v>
      </c>
      <c r="I15" s="67">
        <v>14.6</v>
      </c>
      <c r="J15" s="27"/>
    </row>
    <row r="16" ht="18" customHeight="1" spans="1:10">
      <c r="A16" s="9"/>
      <c r="B16" s="28" t="s">
        <v>671</v>
      </c>
      <c r="C16" s="29" t="s">
        <v>766</v>
      </c>
      <c r="D16" s="30" t="s">
        <v>673</v>
      </c>
      <c r="E16" s="9">
        <v>20000</v>
      </c>
      <c r="F16" s="26" t="s">
        <v>764</v>
      </c>
      <c r="G16" s="27" t="s">
        <v>767</v>
      </c>
      <c r="H16" s="31">
        <v>15</v>
      </c>
      <c r="I16" s="67">
        <v>15</v>
      </c>
      <c r="J16" s="27"/>
    </row>
    <row r="17" ht="18" customHeight="1" spans="1:10">
      <c r="A17" s="9"/>
      <c r="B17" s="28" t="s">
        <v>682</v>
      </c>
      <c r="C17" s="29" t="s">
        <v>768</v>
      </c>
      <c r="D17" s="30" t="s">
        <v>769</v>
      </c>
      <c r="E17" s="9">
        <v>1</v>
      </c>
      <c r="F17" s="55" t="s">
        <v>685</v>
      </c>
      <c r="G17" s="27">
        <v>0</v>
      </c>
      <c r="H17" s="31">
        <v>15</v>
      </c>
      <c r="I17" s="67">
        <v>15</v>
      </c>
      <c r="J17" s="27"/>
    </row>
    <row r="18" ht="18" customHeight="1" spans="1:10">
      <c r="A18" s="9"/>
      <c r="B18" s="28" t="s">
        <v>682</v>
      </c>
      <c r="C18" s="29" t="s">
        <v>770</v>
      </c>
      <c r="D18" s="30" t="s">
        <v>673</v>
      </c>
      <c r="E18" s="9">
        <v>90</v>
      </c>
      <c r="F18" s="55" t="s">
        <v>685</v>
      </c>
      <c r="G18" s="80">
        <v>0.95</v>
      </c>
      <c r="H18" s="31">
        <v>15</v>
      </c>
      <c r="I18" s="67">
        <v>15</v>
      </c>
      <c r="J18" s="27"/>
    </row>
    <row r="19" ht="18" customHeight="1" spans="1:10">
      <c r="A19" s="9"/>
      <c r="B19" s="28" t="s">
        <v>687</v>
      </c>
      <c r="C19" s="29"/>
      <c r="D19" s="30"/>
      <c r="E19" s="9"/>
      <c r="F19" s="26"/>
      <c r="G19" s="27"/>
      <c r="H19" s="31"/>
      <c r="I19" s="67"/>
      <c r="J19" s="27"/>
    </row>
    <row r="20" ht="18" customHeight="1" spans="1:10">
      <c r="A20" s="9"/>
      <c r="B20" s="9" t="s">
        <v>690</v>
      </c>
      <c r="C20" s="29"/>
      <c r="D20" s="30"/>
      <c r="E20" s="9"/>
      <c r="F20" s="26"/>
      <c r="G20" s="27"/>
      <c r="H20" s="31"/>
      <c r="I20" s="67"/>
      <c r="J20" s="27"/>
    </row>
    <row r="21" ht="25.95" customHeight="1" spans="1:10">
      <c r="A21" s="9" t="s">
        <v>691</v>
      </c>
      <c r="B21" s="9" t="s">
        <v>740</v>
      </c>
      <c r="C21" s="29"/>
      <c r="D21" s="30"/>
      <c r="E21" s="9"/>
      <c r="F21" s="26"/>
      <c r="G21" s="27"/>
      <c r="H21" s="31"/>
      <c r="I21" s="67"/>
      <c r="J21" s="27"/>
    </row>
    <row r="22" ht="30" customHeight="1" spans="1:10">
      <c r="A22" s="9"/>
      <c r="B22" s="9" t="s">
        <v>741</v>
      </c>
      <c r="C22" s="29" t="s">
        <v>771</v>
      </c>
      <c r="D22" s="30" t="s">
        <v>684</v>
      </c>
      <c r="E22" s="9">
        <v>0</v>
      </c>
      <c r="F22" s="26" t="s">
        <v>681</v>
      </c>
      <c r="G22" s="27">
        <v>0</v>
      </c>
      <c r="H22" s="31">
        <v>10</v>
      </c>
      <c r="I22" s="67">
        <v>10</v>
      </c>
      <c r="J22" s="27"/>
    </row>
    <row r="23" ht="30" customHeight="1" spans="1:10">
      <c r="A23" s="9"/>
      <c r="B23" s="9" t="s">
        <v>741</v>
      </c>
      <c r="C23" s="29" t="s">
        <v>772</v>
      </c>
      <c r="D23" s="30" t="s">
        <v>684</v>
      </c>
      <c r="E23" s="9">
        <v>0</v>
      </c>
      <c r="F23" s="26" t="s">
        <v>681</v>
      </c>
      <c r="G23" s="27">
        <v>0</v>
      </c>
      <c r="H23" s="31">
        <v>10</v>
      </c>
      <c r="I23" s="67">
        <v>10</v>
      </c>
      <c r="J23" s="27"/>
    </row>
    <row r="24" ht="30" customHeight="1" spans="1:10">
      <c r="A24" s="9"/>
      <c r="B24" s="9" t="s">
        <v>742</v>
      </c>
      <c r="C24" s="29"/>
      <c r="D24" s="30"/>
      <c r="E24" s="9"/>
      <c r="F24" s="26"/>
      <c r="G24" s="27"/>
      <c r="H24" s="31"/>
      <c r="I24" s="67"/>
      <c r="J24" s="27"/>
    </row>
    <row r="25" ht="30" customHeight="1" spans="1:10">
      <c r="A25" s="9"/>
      <c r="B25" s="55" t="s">
        <v>743</v>
      </c>
      <c r="C25" s="29"/>
      <c r="D25" s="30"/>
      <c r="E25" s="9"/>
      <c r="F25" s="26"/>
      <c r="G25" s="27"/>
      <c r="H25" s="31"/>
      <c r="I25" s="67"/>
      <c r="J25" s="27"/>
    </row>
    <row r="26" ht="30" customHeight="1" spans="1:10">
      <c r="A26" s="32" t="s">
        <v>711</v>
      </c>
      <c r="B26" s="37" t="s">
        <v>745</v>
      </c>
      <c r="C26" s="29" t="s">
        <v>773</v>
      </c>
      <c r="D26" s="30" t="s">
        <v>673</v>
      </c>
      <c r="E26" s="55" t="s">
        <v>774</v>
      </c>
      <c r="F26" s="55" t="s">
        <v>685</v>
      </c>
      <c r="G26" s="55" t="s">
        <v>775</v>
      </c>
      <c r="H26" s="35">
        <v>10</v>
      </c>
      <c r="I26" s="68">
        <v>10</v>
      </c>
      <c r="J26" s="48" t="s">
        <v>747</v>
      </c>
    </row>
    <row r="27" ht="54" customHeight="1" spans="1:10">
      <c r="A27" s="38" t="s">
        <v>748</v>
      </c>
      <c r="B27" s="38"/>
      <c r="C27" s="38"/>
      <c r="D27" s="154" t="s">
        <v>546</v>
      </c>
      <c r="E27" s="155"/>
      <c r="F27" s="155"/>
      <c r="G27" s="155"/>
      <c r="H27" s="155"/>
      <c r="I27" s="158"/>
      <c r="J27" s="50" t="s">
        <v>749</v>
      </c>
    </row>
    <row r="28" ht="25.5" customHeight="1" spans="1:10">
      <c r="A28" s="41" t="s">
        <v>750</v>
      </c>
      <c r="B28" s="41"/>
      <c r="C28" s="41"/>
      <c r="D28" s="41"/>
      <c r="E28" s="41"/>
      <c r="F28" s="41"/>
      <c r="G28" s="41"/>
      <c r="H28" s="41">
        <v>100</v>
      </c>
      <c r="I28" s="51">
        <f>SUM(I7,I15:I26)</f>
        <v>99.6</v>
      </c>
      <c r="J28" s="52" t="s">
        <v>751</v>
      </c>
    </row>
    <row r="29" ht="16.95" customHeight="1"/>
    <row r="30" ht="28.95" customHeight="1" spans="1:10">
      <c r="A30" s="42" t="s">
        <v>715</v>
      </c>
      <c r="B30" s="43"/>
      <c r="C30" s="43"/>
      <c r="D30" s="43"/>
      <c r="E30" s="43"/>
      <c r="F30" s="43"/>
      <c r="G30" s="43"/>
      <c r="H30" s="43"/>
      <c r="I30" s="43"/>
      <c r="J30" s="53"/>
    </row>
    <row r="31" ht="27" customHeight="1" spans="1:10">
      <c r="A31" s="44" t="s">
        <v>752</v>
      </c>
      <c r="B31" s="44"/>
      <c r="C31" s="44"/>
      <c r="D31" s="44"/>
      <c r="E31" s="44"/>
      <c r="F31" s="44"/>
      <c r="G31" s="44"/>
      <c r="H31" s="44"/>
      <c r="I31" s="44"/>
      <c r="J31" s="44"/>
    </row>
    <row r="32" ht="19.05" customHeight="1" spans="1:10">
      <c r="A32" s="44" t="s">
        <v>753</v>
      </c>
      <c r="B32" s="44"/>
      <c r="C32" s="44"/>
      <c r="D32" s="44"/>
      <c r="E32" s="44"/>
      <c r="F32" s="44"/>
      <c r="G32" s="44"/>
      <c r="H32" s="44"/>
      <c r="I32" s="44"/>
      <c r="J32" s="44"/>
    </row>
    <row r="33" ht="18" customHeight="1" spans="1:10">
      <c r="A33" s="44" t="s">
        <v>754</v>
      </c>
      <c r="B33" s="44"/>
      <c r="C33" s="44"/>
      <c r="D33" s="44"/>
      <c r="E33" s="44"/>
      <c r="F33" s="44"/>
      <c r="G33" s="44"/>
      <c r="H33" s="44"/>
      <c r="I33" s="44"/>
      <c r="J33" s="44"/>
    </row>
    <row r="34" ht="18" customHeight="1" spans="1:10">
      <c r="A34" s="44" t="s">
        <v>755</v>
      </c>
      <c r="B34" s="44"/>
      <c r="C34" s="44"/>
      <c r="D34" s="44"/>
      <c r="E34" s="44"/>
      <c r="F34" s="44"/>
      <c r="G34" s="44"/>
      <c r="H34" s="44"/>
      <c r="I34" s="44"/>
      <c r="J34" s="44"/>
    </row>
    <row r="35" s="133" customFormat="1" ht="18" customHeight="1" spans="1:10">
      <c r="A35" s="156" t="s">
        <v>756</v>
      </c>
      <c r="B35" s="156"/>
      <c r="C35" s="156"/>
      <c r="D35" s="156"/>
      <c r="E35" s="156"/>
      <c r="F35" s="156"/>
      <c r="G35" s="156"/>
      <c r="H35" s="156"/>
      <c r="I35" s="156"/>
      <c r="J35" s="156"/>
    </row>
    <row r="36" ht="24" customHeight="1" spans="1:10">
      <c r="A36" s="44" t="s">
        <v>757</v>
      </c>
      <c r="B36" s="44"/>
      <c r="C36" s="44"/>
      <c r="D36" s="44"/>
      <c r="E36" s="44"/>
      <c r="F36" s="44"/>
      <c r="G36" s="44"/>
      <c r="H36" s="44"/>
      <c r="I36" s="44"/>
      <c r="J36" s="44"/>
    </row>
    <row r="37" ht="24" customHeight="1" spans="1:10">
      <c r="A37" s="44" t="s">
        <v>758</v>
      </c>
      <c r="B37" s="44"/>
      <c r="C37" s="44"/>
      <c r="D37" s="44"/>
      <c r="E37" s="44"/>
      <c r="F37" s="44"/>
      <c r="G37" s="44"/>
      <c r="H37" s="44"/>
      <c r="I37" s="44"/>
      <c r="J37" s="44"/>
    </row>
    <row r="38" ht="24" customHeight="1" spans="1:10">
      <c r="A38" s="44" t="s">
        <v>759</v>
      </c>
      <c r="B38" s="44"/>
      <c r="C38" s="44"/>
      <c r="D38" s="44"/>
      <c r="E38" s="44"/>
      <c r="F38" s="44"/>
      <c r="G38" s="44"/>
      <c r="H38" s="44"/>
      <c r="I38" s="44"/>
      <c r="J38" s="44"/>
    </row>
    <row r="39" ht="15.6" spans="1:10">
      <c r="A39" s="45"/>
      <c r="B39" s="45"/>
      <c r="C39" s="45"/>
      <c r="D39" s="45"/>
      <c r="E39" s="45"/>
      <c r="F39" s="45"/>
      <c r="G39" s="45"/>
      <c r="H39" s="45"/>
      <c r="I39" s="45"/>
      <c r="J39"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39:J39"/>
    <mergeCell ref="A11:A12"/>
    <mergeCell ref="A15:A20"/>
    <mergeCell ref="A21:A25"/>
    <mergeCell ref="G13:G14"/>
    <mergeCell ref="H13:H14"/>
    <mergeCell ref="I13:I14"/>
    <mergeCell ref="J13:J14"/>
    <mergeCell ref="A6:B10"/>
  </mergeCells>
  <dataValidations count="2">
    <dataValidation type="list" allowBlank="1" showInputMessage="1" sqref="D26 D15:D20 D22:D23">
      <formula1>"＝,＞,＜,≥,≤"</formula1>
    </dataValidation>
    <dataValidation type="list" allowBlank="1" showInputMessage="1" sqref="J28">
      <formula1>"优,良,中,差"</formula1>
    </dataValidation>
  </dataValidations>
  <pageMargins left="0.75" right="0.75" top="1" bottom="1" header="0.5" footer="0.5"/>
  <pageSetup paperSize="9" scale="6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A6" sqref="A6:B10"/>
    </sheetView>
  </sheetViews>
  <sheetFormatPr defaultColWidth="9" defaultRowHeight="14.4"/>
  <cols>
    <col min="1" max="2" width="11.1111111111111" style="1" customWidth="1"/>
    <col min="3" max="3" width="14.5555555555556" style="1" customWidth="1"/>
    <col min="4" max="5" width="11.3333333333333" style="1" customWidth="1"/>
    <col min="6" max="6" width="11.212962962963" style="1" customWidth="1"/>
    <col min="7" max="7" width="10" style="1" customWidth="1"/>
    <col min="8" max="8" width="11.3333333333333" style="1" customWidth="1"/>
    <col min="9" max="9" width="10.4444444444444" style="1" customWidth="1"/>
    <col min="10" max="10" width="11.4444444444444" style="1" customWidth="1"/>
    <col min="11" max="16384" width="9" style="1"/>
  </cols>
  <sheetData>
    <row r="1" spans="1:1">
      <c r="A1" s="1" t="s">
        <v>718</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776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 t="shared" ref="D7:F7" si="0">SUM(D8:D10)</f>
        <v>0</v>
      </c>
      <c r="E7" s="11">
        <f t="shared" si="0"/>
        <v>90000</v>
      </c>
      <c r="F7" s="11">
        <f t="shared" si="0"/>
        <v>90000</v>
      </c>
      <c r="G7" s="12">
        <v>10</v>
      </c>
      <c r="H7" s="13" t="str">
        <f t="shared" ref="H7:H10" si="1">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4">
        <v>90000</v>
      </c>
      <c r="F8" s="14">
        <v>90000</v>
      </c>
      <c r="G8" s="9" t="s">
        <v>558</v>
      </c>
      <c r="H8" s="15" t="str">
        <f t="shared" si="1"/>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 t="shared" si="1"/>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 t="shared" si="1"/>
        <v>—</v>
      </c>
      <c r="I10" s="16" t="s">
        <v>558</v>
      </c>
      <c r="J10" s="16"/>
    </row>
    <row r="11" ht="18" customHeight="1" spans="1:10">
      <c r="A11" s="9" t="s">
        <v>733</v>
      </c>
      <c r="B11" s="9" t="s">
        <v>734</v>
      </c>
      <c r="C11" s="9"/>
      <c r="D11" s="9"/>
      <c r="E11" s="9"/>
      <c r="F11" s="16" t="s">
        <v>735</v>
      </c>
      <c r="G11" s="16"/>
      <c r="H11" s="16"/>
      <c r="I11" s="16"/>
      <c r="J11" s="16"/>
    </row>
    <row r="12" ht="46.05" customHeight="1" spans="1:10">
      <c r="A12" s="9"/>
      <c r="B12" s="75" t="s">
        <v>777</v>
      </c>
      <c r="C12" s="76"/>
      <c r="D12" s="76"/>
      <c r="E12" s="77"/>
      <c r="F12" s="73" t="s">
        <v>778</v>
      </c>
      <c r="G12" s="73"/>
      <c r="H12" s="73"/>
      <c r="I12" s="73"/>
      <c r="J12" s="73"/>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25.05" customHeight="1" spans="1:10">
      <c r="A15" s="9" t="s">
        <v>670</v>
      </c>
      <c r="B15" s="28" t="s">
        <v>671</v>
      </c>
      <c r="C15" s="29" t="s">
        <v>779</v>
      </c>
      <c r="D15" s="30" t="s">
        <v>684</v>
      </c>
      <c r="E15" s="9">
        <v>1</v>
      </c>
      <c r="F15" s="26" t="s">
        <v>780</v>
      </c>
      <c r="G15" s="27" t="s">
        <v>781</v>
      </c>
      <c r="H15" s="31">
        <v>30</v>
      </c>
      <c r="I15" s="67">
        <v>30</v>
      </c>
      <c r="J15" s="27"/>
    </row>
    <row r="16" ht="18" customHeight="1" spans="1:10">
      <c r="A16" s="9"/>
      <c r="B16" s="28" t="s">
        <v>682</v>
      </c>
      <c r="C16" s="29"/>
      <c r="D16" s="30"/>
      <c r="E16" s="9"/>
      <c r="F16" s="26"/>
      <c r="G16" s="27"/>
      <c r="H16" s="31"/>
      <c r="I16" s="67"/>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30" customHeight="1" spans="1:10">
      <c r="A19" s="9" t="s">
        <v>691</v>
      </c>
      <c r="B19" s="9" t="s">
        <v>740</v>
      </c>
      <c r="C19" s="29" t="s">
        <v>782</v>
      </c>
      <c r="D19" s="30" t="s">
        <v>673</v>
      </c>
      <c r="E19" s="9">
        <v>8</v>
      </c>
      <c r="F19" s="26" t="s">
        <v>685</v>
      </c>
      <c r="G19" s="27" t="s">
        <v>783</v>
      </c>
      <c r="H19" s="31">
        <v>20</v>
      </c>
      <c r="I19" s="67">
        <v>20</v>
      </c>
      <c r="J19" s="27"/>
    </row>
    <row r="20" ht="30" customHeight="1" spans="1:10">
      <c r="A20" s="9"/>
      <c r="B20" s="9" t="s">
        <v>741</v>
      </c>
      <c r="C20" s="29"/>
      <c r="D20" s="30"/>
      <c r="E20" s="9"/>
      <c r="F20" s="26"/>
      <c r="G20" s="27"/>
      <c r="H20" s="31"/>
      <c r="I20" s="67"/>
      <c r="J20" s="27"/>
    </row>
    <row r="21" ht="30" customHeight="1" spans="1:10">
      <c r="A21" s="9"/>
      <c r="B21" s="9" t="s">
        <v>742</v>
      </c>
      <c r="C21" s="29" t="s">
        <v>784</v>
      </c>
      <c r="D21" s="30" t="s">
        <v>684</v>
      </c>
      <c r="E21" s="9">
        <v>0</v>
      </c>
      <c r="F21" s="26" t="s">
        <v>681</v>
      </c>
      <c r="G21" s="27" t="s">
        <v>700</v>
      </c>
      <c r="H21" s="31">
        <v>20</v>
      </c>
      <c r="I21" s="67">
        <v>20</v>
      </c>
      <c r="J21" s="27"/>
    </row>
    <row r="22" ht="30" customHeight="1" spans="1:10">
      <c r="A22" s="9"/>
      <c r="B22" s="55" t="s">
        <v>743</v>
      </c>
      <c r="C22" s="29"/>
      <c r="D22" s="30"/>
      <c r="E22" s="9"/>
      <c r="F22" s="26"/>
      <c r="G22" s="27"/>
      <c r="H22" s="31"/>
      <c r="I22" s="67"/>
      <c r="J22" s="27"/>
    </row>
    <row r="23" ht="30" customHeight="1" spans="1:10">
      <c r="A23" s="32" t="s">
        <v>711</v>
      </c>
      <c r="B23" s="37" t="s">
        <v>745</v>
      </c>
      <c r="C23" s="29" t="s">
        <v>746</v>
      </c>
      <c r="D23" s="30" t="s">
        <v>673</v>
      </c>
      <c r="E23" s="55" t="s">
        <v>785</v>
      </c>
      <c r="F23" s="55" t="s">
        <v>685</v>
      </c>
      <c r="G23" s="55" t="s">
        <v>775</v>
      </c>
      <c r="H23" s="35">
        <v>20</v>
      </c>
      <c r="I23" s="68">
        <v>20</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100</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1 D23 D15:D19">
      <formula1>"＝,＞,＜,≥,≤"</formula1>
    </dataValidation>
    <dataValidation type="list" allowBlank="1" showInputMessage="1" sqref="J25">
      <formula1>"优,良,中,差"</formula1>
    </dataValidation>
  </dataValidations>
  <pageMargins left="0.75" right="0.75" top="1" bottom="1" header="0.5" footer="0.5"/>
  <pageSetup paperSize="7" scale="6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O21" sqref="O21"/>
    </sheetView>
  </sheetViews>
  <sheetFormatPr defaultColWidth="9" defaultRowHeight="14.4"/>
  <cols>
    <col min="1" max="2" width="11.1111111111111" style="1" customWidth="1"/>
    <col min="3" max="3" width="14.5555555555556" style="1" customWidth="1"/>
    <col min="4" max="5" width="11.3333333333333" style="1" customWidth="1"/>
    <col min="6" max="6" width="11.212962962963" style="1" customWidth="1"/>
    <col min="7" max="7" width="10" style="1" customWidth="1"/>
    <col min="8" max="8" width="10.6666666666667" style="1" customWidth="1"/>
    <col min="9" max="9" width="11.1111111111111" style="1" customWidth="1"/>
    <col min="10" max="10" width="11.4444444444444" style="1" customWidth="1"/>
    <col min="11" max="16384" width="9" style="1"/>
  </cols>
  <sheetData>
    <row r="1" spans="1:1">
      <c r="A1" s="1" t="s">
        <v>718</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786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 t="shared" ref="D7:F7" si="0">SUM(D8:D10)</f>
        <v>0</v>
      </c>
      <c r="E7" s="11">
        <f t="shared" si="0"/>
        <v>1520000</v>
      </c>
      <c r="F7" s="11">
        <f t="shared" si="0"/>
        <v>1520000</v>
      </c>
      <c r="G7" s="12">
        <v>10</v>
      </c>
      <c r="H7" s="13" t="str">
        <f t="shared" ref="H7:H10" si="1">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1520000</v>
      </c>
      <c r="F8" s="134">
        <v>1520000</v>
      </c>
      <c r="G8" s="9" t="s">
        <v>558</v>
      </c>
      <c r="H8" s="15" t="str">
        <f t="shared" si="1"/>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 t="shared" si="1"/>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 t="shared" si="1"/>
        <v>—</v>
      </c>
      <c r="I10" s="16" t="s">
        <v>558</v>
      </c>
      <c r="J10" s="16"/>
    </row>
    <row r="11" ht="18" customHeight="1" spans="1:10">
      <c r="A11" s="9" t="s">
        <v>733</v>
      </c>
      <c r="B11" s="9" t="s">
        <v>734</v>
      </c>
      <c r="C11" s="9"/>
      <c r="D11" s="9"/>
      <c r="E11" s="9"/>
      <c r="F11" s="16" t="s">
        <v>735</v>
      </c>
      <c r="G11" s="16"/>
      <c r="H11" s="16"/>
      <c r="I11" s="16"/>
      <c r="J11" s="16"/>
    </row>
    <row r="12" ht="46.05" customHeight="1" spans="1:10">
      <c r="A12" s="9"/>
      <c r="B12" s="75" t="s">
        <v>787</v>
      </c>
      <c r="C12" s="76"/>
      <c r="D12" s="76"/>
      <c r="E12" s="77"/>
      <c r="F12" s="73" t="s">
        <v>788</v>
      </c>
      <c r="G12" s="73"/>
      <c r="H12" s="73"/>
      <c r="I12" s="73"/>
      <c r="J12" s="73"/>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21" customHeight="1" spans="1:10">
      <c r="A15" s="9" t="s">
        <v>670</v>
      </c>
      <c r="B15" s="28" t="s">
        <v>671</v>
      </c>
      <c r="C15" s="29" t="s">
        <v>789</v>
      </c>
      <c r="D15" s="30" t="s">
        <v>673</v>
      </c>
      <c r="E15" s="9">
        <v>38</v>
      </c>
      <c r="F15" s="26" t="s">
        <v>790</v>
      </c>
      <c r="G15" s="27" t="s">
        <v>791</v>
      </c>
      <c r="H15" s="31">
        <v>40</v>
      </c>
      <c r="I15" s="67">
        <v>40</v>
      </c>
      <c r="J15" s="27"/>
    </row>
    <row r="16" ht="18" customHeight="1" spans="1:10">
      <c r="A16" s="9"/>
      <c r="B16" s="28" t="s">
        <v>682</v>
      </c>
      <c r="C16" s="29"/>
      <c r="D16" s="30"/>
      <c r="E16" s="9"/>
      <c r="F16" s="26"/>
      <c r="G16" s="27"/>
      <c r="H16" s="31"/>
      <c r="I16" s="67"/>
      <c r="J16" s="27"/>
    </row>
    <row r="17" ht="24" customHeight="1" spans="1:10">
      <c r="A17" s="9"/>
      <c r="B17" s="28" t="s">
        <v>687</v>
      </c>
      <c r="C17" s="29" t="s">
        <v>792</v>
      </c>
      <c r="D17" s="30" t="s">
        <v>684</v>
      </c>
      <c r="E17" s="9" t="s">
        <v>793</v>
      </c>
      <c r="F17" s="26"/>
      <c r="G17" s="27" t="s">
        <v>794</v>
      </c>
      <c r="H17" s="31">
        <v>10</v>
      </c>
      <c r="I17" s="67">
        <v>9.5</v>
      </c>
      <c r="J17" s="27"/>
    </row>
    <row r="18" ht="18" customHeight="1" spans="1:10">
      <c r="A18" s="9"/>
      <c r="B18" s="9" t="s">
        <v>690</v>
      </c>
      <c r="C18" s="29"/>
      <c r="D18" s="30"/>
      <c r="E18" s="9"/>
      <c r="F18" s="26"/>
      <c r="G18" s="27"/>
      <c r="H18" s="31"/>
      <c r="I18" s="67"/>
      <c r="J18" s="27"/>
    </row>
    <row r="19" ht="30" customHeight="1" spans="1:10">
      <c r="A19" s="9" t="s">
        <v>691</v>
      </c>
      <c r="B19" s="9" t="s">
        <v>740</v>
      </c>
      <c r="C19" s="29"/>
      <c r="D19" s="30"/>
      <c r="E19" s="9"/>
      <c r="F19" s="26"/>
      <c r="G19" s="27"/>
      <c r="H19" s="31"/>
      <c r="I19" s="67"/>
      <c r="J19" s="27"/>
    </row>
    <row r="20" ht="30" customHeight="1" spans="1:10">
      <c r="A20" s="9"/>
      <c r="B20" s="9" t="s">
        <v>741</v>
      </c>
      <c r="C20" s="29" t="s">
        <v>772</v>
      </c>
      <c r="D20" s="30" t="s">
        <v>684</v>
      </c>
      <c r="E20" s="9">
        <v>0</v>
      </c>
      <c r="F20" s="26" t="s">
        <v>703</v>
      </c>
      <c r="G20" s="27" t="s">
        <v>704</v>
      </c>
      <c r="H20" s="31">
        <v>20</v>
      </c>
      <c r="I20" s="67">
        <v>20</v>
      </c>
      <c r="J20" s="27"/>
    </row>
    <row r="21" ht="30" customHeight="1" spans="1:10">
      <c r="A21" s="9"/>
      <c r="B21" s="9" t="s">
        <v>742</v>
      </c>
      <c r="C21" s="29"/>
      <c r="D21" s="30"/>
      <c r="E21" s="9"/>
      <c r="F21" s="26"/>
      <c r="G21" s="27"/>
      <c r="H21" s="31"/>
      <c r="I21" s="67"/>
      <c r="J21" s="27"/>
    </row>
    <row r="22" ht="30" customHeight="1" spans="1:10">
      <c r="A22" s="9"/>
      <c r="B22" s="55" t="s">
        <v>743</v>
      </c>
      <c r="C22" s="29"/>
      <c r="D22" s="30"/>
      <c r="E22" s="9"/>
      <c r="F22" s="26"/>
      <c r="G22" s="27"/>
      <c r="H22" s="31"/>
      <c r="I22" s="67"/>
      <c r="J22" s="27"/>
    </row>
    <row r="23" ht="30" customHeight="1" spans="1:10">
      <c r="A23" s="32" t="s">
        <v>711</v>
      </c>
      <c r="B23" s="37" t="s">
        <v>745</v>
      </c>
      <c r="C23" s="29" t="s">
        <v>795</v>
      </c>
      <c r="D23" s="30" t="s">
        <v>673</v>
      </c>
      <c r="E23" s="55" t="s">
        <v>785</v>
      </c>
      <c r="F23" s="55" t="s">
        <v>685</v>
      </c>
      <c r="G23" s="177">
        <v>0.9943</v>
      </c>
      <c r="H23" s="35">
        <v>20</v>
      </c>
      <c r="I23" s="68">
        <v>20</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99.5</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pageSetup paperSize="7" scale="6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D24" sqref="D24:I24"/>
    </sheetView>
  </sheetViews>
  <sheetFormatPr defaultColWidth="9" defaultRowHeight="14.4"/>
  <cols>
    <col min="1" max="2" width="11.1111111111111" style="1" customWidth="1"/>
    <col min="3" max="3" width="14.5555555555556" style="1" customWidth="1"/>
    <col min="4" max="4" width="11.3333333333333" style="1" customWidth="1"/>
    <col min="5" max="5" width="12.3333333333333" style="1" customWidth="1"/>
    <col min="6" max="6" width="11.212962962963" style="1" customWidth="1"/>
    <col min="7" max="7" width="12.6666666666667" style="1" customWidth="1"/>
    <col min="8" max="8" width="10.6666666666667" style="1" customWidth="1"/>
    <col min="9" max="9" width="11.1111111111111" style="1" customWidth="1"/>
    <col min="10" max="10" width="11.4444444444444" style="1" customWidth="1"/>
    <col min="11" max="16384" width="9" style="1"/>
  </cols>
  <sheetData>
    <row r="1" spans="1:1">
      <c r="A1" s="1" t="s">
        <v>718</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170" t="s">
        <v>796</v>
      </c>
      <c r="D4" s="170"/>
      <c r="E4" s="170"/>
      <c r="F4" s="170"/>
      <c r="G4" s="170"/>
      <c r="H4" s="170"/>
      <c r="I4" s="170"/>
      <c r="J4" s="17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 t="shared" ref="D7:F7" si="0">SUM(D8:D10)</f>
        <v>0</v>
      </c>
      <c r="E7" s="11">
        <f t="shared" si="0"/>
        <v>26390000</v>
      </c>
      <c r="F7" s="11">
        <f t="shared" si="0"/>
        <v>26390000</v>
      </c>
      <c r="G7" s="12">
        <v>10</v>
      </c>
      <c r="H7" s="13" t="str">
        <f t="shared" ref="H7:H10" si="1">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26390000</v>
      </c>
      <c r="F8" s="134">
        <v>26390000</v>
      </c>
      <c r="G8" s="9" t="s">
        <v>558</v>
      </c>
      <c r="H8" s="15" t="str">
        <f t="shared" si="1"/>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 t="shared" si="1"/>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 t="shared" si="1"/>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797</v>
      </c>
      <c r="C12" s="136"/>
      <c r="D12" s="136"/>
      <c r="E12" s="137"/>
      <c r="F12" s="174" t="s">
        <v>798</v>
      </c>
      <c r="G12" s="175"/>
      <c r="H12" s="175"/>
      <c r="I12" s="175"/>
      <c r="J12" s="176"/>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21" customHeight="1" spans="1:10">
      <c r="A15" s="9" t="s">
        <v>670</v>
      </c>
      <c r="B15" s="28" t="s">
        <v>671</v>
      </c>
      <c r="C15" s="139" t="s">
        <v>799</v>
      </c>
      <c r="D15" s="140" t="s">
        <v>673</v>
      </c>
      <c r="E15" s="150">
        <v>33</v>
      </c>
      <c r="F15" s="142" t="s">
        <v>790</v>
      </c>
      <c r="G15" s="151" t="s">
        <v>800</v>
      </c>
      <c r="H15" s="145">
        <v>30</v>
      </c>
      <c r="I15" s="160">
        <v>30</v>
      </c>
      <c r="J15" s="27"/>
    </row>
    <row r="16" ht="18" customHeight="1" spans="1:10">
      <c r="A16" s="9"/>
      <c r="B16" s="28" t="s">
        <v>682</v>
      </c>
      <c r="C16" s="139" t="s">
        <v>801</v>
      </c>
      <c r="D16" s="140" t="s">
        <v>684</v>
      </c>
      <c r="E16" s="146" t="s">
        <v>802</v>
      </c>
      <c r="F16" s="142"/>
      <c r="G16" s="151" t="s">
        <v>802</v>
      </c>
      <c r="H16" s="145">
        <v>15</v>
      </c>
      <c r="I16" s="160">
        <v>15</v>
      </c>
      <c r="J16" s="27"/>
    </row>
    <row r="17" ht="24" customHeight="1" spans="1:10">
      <c r="A17" s="9"/>
      <c r="B17" s="28" t="s">
        <v>687</v>
      </c>
      <c r="C17" s="139" t="s">
        <v>803</v>
      </c>
      <c r="D17" s="140" t="s">
        <v>684</v>
      </c>
      <c r="E17" s="147">
        <v>45107</v>
      </c>
      <c r="F17" s="142"/>
      <c r="G17" s="147">
        <v>45106</v>
      </c>
      <c r="H17" s="145">
        <v>15</v>
      </c>
      <c r="I17" s="160">
        <v>15</v>
      </c>
      <c r="J17" s="27"/>
    </row>
    <row r="18" ht="1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15</v>
      </c>
      <c r="I20" s="160">
        <v>15</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30" customHeight="1" spans="1:10">
      <c r="A23" s="32" t="s">
        <v>711</v>
      </c>
      <c r="B23" s="37" t="s">
        <v>745</v>
      </c>
      <c r="C23" s="149" t="s">
        <v>795</v>
      </c>
      <c r="D23" s="140" t="s">
        <v>673</v>
      </c>
      <c r="E23" s="152" t="s">
        <v>785</v>
      </c>
      <c r="F23" s="152" t="s">
        <v>685</v>
      </c>
      <c r="G23" s="169">
        <v>0.9858</v>
      </c>
      <c r="H23" s="165">
        <v>15</v>
      </c>
      <c r="I23" s="166">
        <v>15</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100</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H23" sqref="H23"/>
    </sheetView>
  </sheetViews>
  <sheetFormatPr defaultColWidth="9" defaultRowHeight="14.4"/>
  <cols>
    <col min="1" max="2" width="11.1111111111111" style="1" customWidth="1"/>
    <col min="3" max="3" width="14.5555555555556" style="1" customWidth="1"/>
    <col min="4" max="4" width="11.3333333333333" style="1" customWidth="1"/>
    <col min="5" max="5" width="12.3333333333333" style="1" customWidth="1"/>
    <col min="6" max="6" width="11.212962962963" style="1" customWidth="1"/>
    <col min="7" max="7" width="12.6666666666667" style="1" customWidth="1"/>
    <col min="8" max="8" width="10.6666666666667" style="1" customWidth="1"/>
    <col min="9" max="9" width="11.1111111111111" style="1" customWidth="1"/>
    <col min="10" max="10" width="11.4444444444444" style="1" customWidth="1"/>
    <col min="11" max="16384" width="9" style="1"/>
  </cols>
  <sheetData>
    <row r="1" spans="1:1">
      <c r="A1" s="1" t="s">
        <v>718</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170" t="s">
        <v>804</v>
      </c>
      <c r="D4" s="170"/>
      <c r="E4" s="170"/>
      <c r="F4" s="170"/>
      <c r="G4" s="170"/>
      <c r="H4" s="170"/>
      <c r="I4" s="170"/>
      <c r="J4" s="17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 t="shared" ref="D7:F7" si="0">SUM(D8:D10)</f>
        <v>0</v>
      </c>
      <c r="E7" s="11">
        <f t="shared" si="0"/>
        <v>7400000</v>
      </c>
      <c r="F7" s="11">
        <f t="shared" si="0"/>
        <v>7400000</v>
      </c>
      <c r="G7" s="12">
        <v>10</v>
      </c>
      <c r="H7" s="13" t="str">
        <f t="shared" ref="H7:H10" si="1">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7400000</v>
      </c>
      <c r="F8" s="134">
        <v>7400000</v>
      </c>
      <c r="G8" s="9" t="s">
        <v>558</v>
      </c>
      <c r="H8" s="15" t="str">
        <f t="shared" si="1"/>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 t="shared" si="1"/>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 t="shared" si="1"/>
        <v>—</v>
      </c>
      <c r="I10" s="16" t="s">
        <v>558</v>
      </c>
      <c r="J10" s="16"/>
    </row>
    <row r="11" ht="18" customHeight="1" spans="1:10">
      <c r="A11" s="9" t="s">
        <v>733</v>
      </c>
      <c r="B11" s="9" t="s">
        <v>734</v>
      </c>
      <c r="C11" s="9"/>
      <c r="D11" s="9"/>
      <c r="E11" s="9"/>
      <c r="F11" s="16" t="s">
        <v>735</v>
      </c>
      <c r="G11" s="16"/>
      <c r="H11" s="16"/>
      <c r="I11" s="16"/>
      <c r="J11" s="16"/>
    </row>
    <row r="12" ht="55.05" customHeight="1" spans="1:10">
      <c r="A12" s="9"/>
      <c r="B12" s="171" t="s">
        <v>805</v>
      </c>
      <c r="C12" s="172"/>
      <c r="D12" s="172"/>
      <c r="E12" s="173"/>
      <c r="F12" s="138" t="s">
        <v>806</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28.95" customHeight="1" spans="1:10">
      <c r="A15" s="9" t="s">
        <v>670</v>
      </c>
      <c r="B15" s="28" t="s">
        <v>671</v>
      </c>
      <c r="C15" s="139" t="s">
        <v>807</v>
      </c>
      <c r="D15" s="140" t="s">
        <v>673</v>
      </c>
      <c r="E15" s="141">
        <v>5</v>
      </c>
      <c r="F15" s="142" t="s">
        <v>790</v>
      </c>
      <c r="G15" s="151" t="s">
        <v>808</v>
      </c>
      <c r="H15" s="145">
        <v>60</v>
      </c>
      <c r="I15" s="160">
        <v>60</v>
      </c>
      <c r="J15" s="27"/>
    </row>
    <row r="16" ht="18" customHeight="1" spans="1:10">
      <c r="A16" s="9"/>
      <c r="B16" s="28" t="s">
        <v>682</v>
      </c>
      <c r="C16" s="146"/>
      <c r="D16" s="140"/>
      <c r="E16" s="146"/>
      <c r="F16" s="142"/>
      <c r="G16" s="151"/>
      <c r="H16" s="145"/>
      <c r="I16" s="160"/>
      <c r="J16" s="27"/>
    </row>
    <row r="17" ht="24" customHeight="1" spans="1:10">
      <c r="A17" s="9"/>
      <c r="B17" s="28" t="s">
        <v>687</v>
      </c>
      <c r="C17" s="146"/>
      <c r="D17" s="140"/>
      <c r="E17" s="147"/>
      <c r="F17" s="142"/>
      <c r="G17" s="147"/>
      <c r="H17" s="145"/>
      <c r="I17" s="160"/>
      <c r="J17" s="27"/>
    </row>
    <row r="18" ht="1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15</v>
      </c>
      <c r="I20" s="160">
        <v>15</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30" customHeight="1" spans="1:10">
      <c r="A23" s="32" t="s">
        <v>711</v>
      </c>
      <c r="B23" s="37" t="s">
        <v>745</v>
      </c>
      <c r="C23" s="149" t="s">
        <v>795</v>
      </c>
      <c r="D23" s="140" t="s">
        <v>673</v>
      </c>
      <c r="E23" s="152" t="s">
        <v>809</v>
      </c>
      <c r="F23" s="152" t="s">
        <v>685</v>
      </c>
      <c r="G23" s="169">
        <v>0.9906</v>
      </c>
      <c r="H23" s="165">
        <v>15</v>
      </c>
      <c r="I23" s="166">
        <v>15</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100</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P12" sqref="P12"/>
    </sheetView>
  </sheetViews>
  <sheetFormatPr defaultColWidth="9" defaultRowHeight="14.4"/>
  <cols>
    <col min="1" max="2" width="11.1111111111111" style="1" customWidth="1"/>
    <col min="3" max="3" width="14.5555555555556" style="1" customWidth="1"/>
    <col min="4" max="4" width="11.3333333333333" style="1" customWidth="1"/>
    <col min="5" max="5" width="12.3333333333333" style="1" customWidth="1"/>
    <col min="6" max="6" width="11.212962962963"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718</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810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 t="shared" ref="D7:F7" si="0">SUM(D8:D10)</f>
        <v>0</v>
      </c>
      <c r="E7" s="11">
        <f t="shared" si="0"/>
        <v>9000000</v>
      </c>
      <c r="F7" s="11">
        <f t="shared" si="0"/>
        <v>8160952.5</v>
      </c>
      <c r="G7" s="12">
        <v>10</v>
      </c>
      <c r="H7" s="13" t="str">
        <f t="shared" ref="H7:H10" si="1">IF(E7&gt;0,ROUND(F7/E7,3)*100&amp;"%","—")</f>
        <v>90.7%</v>
      </c>
      <c r="I7" s="16">
        <f>G7*H7</f>
        <v>9.07</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9000000</v>
      </c>
      <c r="F8" s="134">
        <v>8160952.5</v>
      </c>
      <c r="G8" s="9" t="s">
        <v>558</v>
      </c>
      <c r="H8" s="15" t="str">
        <f t="shared" si="1"/>
        <v>90.7%</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 t="shared" si="1"/>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 t="shared" si="1"/>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811</v>
      </c>
      <c r="C12" s="136"/>
      <c r="D12" s="136"/>
      <c r="E12" s="137"/>
      <c r="F12" s="138" t="s">
        <v>812</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7.05" customHeight="1" spans="1:10">
      <c r="A15" s="9" t="s">
        <v>670</v>
      </c>
      <c r="B15" s="28" t="s">
        <v>671</v>
      </c>
      <c r="C15" s="139" t="s">
        <v>807</v>
      </c>
      <c r="D15" s="140" t="s">
        <v>673</v>
      </c>
      <c r="E15" s="141">
        <v>6</v>
      </c>
      <c r="F15" s="142" t="s">
        <v>790</v>
      </c>
      <c r="G15" s="151" t="s">
        <v>813</v>
      </c>
      <c r="H15" s="145">
        <v>60</v>
      </c>
      <c r="I15" s="160">
        <v>54.41</v>
      </c>
      <c r="J15" s="157" t="s">
        <v>814</v>
      </c>
    </row>
    <row r="16" ht="18" customHeight="1" spans="1:10">
      <c r="A16" s="9"/>
      <c r="B16" s="28" t="s">
        <v>682</v>
      </c>
      <c r="C16" s="146"/>
      <c r="D16" s="140"/>
      <c r="E16" s="146"/>
      <c r="F16" s="142"/>
      <c r="G16" s="151"/>
      <c r="H16" s="145"/>
      <c r="I16" s="160"/>
      <c r="J16" s="27"/>
    </row>
    <row r="17" ht="24" customHeight="1" spans="1:10">
      <c r="A17" s="9"/>
      <c r="B17" s="28" t="s">
        <v>687</v>
      </c>
      <c r="C17" s="146"/>
      <c r="D17" s="140"/>
      <c r="E17" s="147"/>
      <c r="F17" s="142"/>
      <c r="G17" s="147"/>
      <c r="H17" s="145"/>
      <c r="I17" s="160"/>
      <c r="J17" s="27"/>
    </row>
    <row r="18" ht="1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15</v>
      </c>
      <c r="I20" s="160">
        <v>15</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30" customHeight="1" spans="1:10">
      <c r="A23" s="32" t="s">
        <v>711</v>
      </c>
      <c r="B23" s="37" t="s">
        <v>745</v>
      </c>
      <c r="C23" s="149" t="s">
        <v>795</v>
      </c>
      <c r="D23" s="140" t="s">
        <v>673</v>
      </c>
      <c r="E23" s="152" t="s">
        <v>809</v>
      </c>
      <c r="F23" s="152" t="s">
        <v>685</v>
      </c>
      <c r="G23" s="169">
        <v>0.9915</v>
      </c>
      <c r="H23" s="165">
        <v>15</v>
      </c>
      <c r="I23" s="166">
        <v>15</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93.48</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O21" sqref="O21"/>
    </sheetView>
  </sheetViews>
  <sheetFormatPr defaultColWidth="9" defaultRowHeight="14.4"/>
  <cols>
    <col min="1" max="2" width="11.1111111111111" style="1" customWidth="1"/>
    <col min="3" max="3" width="19.1111111111111" style="1" customWidth="1"/>
    <col min="4" max="4" width="11.3333333333333" style="1" customWidth="1"/>
    <col min="5" max="5" width="13.4444444444444" style="1" customWidth="1"/>
    <col min="6" max="6" width="12.3333333333333" style="1" customWidth="1"/>
    <col min="7" max="7" width="11.4444444444444" style="1" customWidth="1"/>
    <col min="8" max="8" width="9.66666666666667" style="1" customWidth="1"/>
    <col min="9" max="9" width="9.21296296296296" style="1" customWidth="1"/>
    <col min="10" max="10" width="11.4444444444444"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816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300000</v>
      </c>
      <c r="E7" s="11">
        <f>SUM(E8:E10)</f>
        <v>300000</v>
      </c>
      <c r="F7" s="11">
        <f>SUM(F8:F10)</f>
        <v>31774</v>
      </c>
      <c r="G7" s="12">
        <v>10</v>
      </c>
      <c r="H7" s="13" t="str">
        <f>IF(E7&gt;0,ROUND(F7/E7,3)*100&amp;"%","—")</f>
        <v>10.6%</v>
      </c>
      <c r="I7" s="16">
        <f>G7*H7</f>
        <v>1.06</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v>300000</v>
      </c>
      <c r="E8" s="14">
        <v>300000</v>
      </c>
      <c r="F8" s="14">
        <v>31774</v>
      </c>
      <c r="G8" s="9" t="s">
        <v>558</v>
      </c>
      <c r="H8" s="15" t="str">
        <f>IF(E8&gt;0,ROUND(F8/E8,3)*100&amp;"%","—")</f>
        <v>10.6%</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46.05" customHeight="1" spans="1:10">
      <c r="A12" s="9"/>
      <c r="B12" s="75" t="s">
        <v>817</v>
      </c>
      <c r="C12" s="76"/>
      <c r="D12" s="76"/>
      <c r="E12" s="77"/>
      <c r="F12" s="73" t="s">
        <v>817</v>
      </c>
      <c r="G12" s="73"/>
      <c r="H12" s="73"/>
      <c r="I12" s="73"/>
      <c r="J12" s="73"/>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9" customHeight="1" spans="1:10">
      <c r="A15" s="9" t="s">
        <v>670</v>
      </c>
      <c r="B15" s="28" t="s">
        <v>671</v>
      </c>
      <c r="C15" s="29" t="s">
        <v>818</v>
      </c>
      <c r="D15" s="30" t="s">
        <v>819</v>
      </c>
      <c r="E15" s="9" t="s">
        <v>698</v>
      </c>
      <c r="F15" s="9" t="s">
        <v>697</v>
      </c>
      <c r="G15" s="9" t="s">
        <v>698</v>
      </c>
      <c r="H15" s="31">
        <v>50</v>
      </c>
      <c r="I15" s="67">
        <v>50</v>
      </c>
      <c r="J15" s="27"/>
    </row>
    <row r="16" ht="27" customHeight="1" spans="1:10">
      <c r="A16" s="9"/>
      <c r="B16" s="28" t="s">
        <v>682</v>
      </c>
      <c r="C16" s="29"/>
      <c r="D16" s="30"/>
      <c r="E16" s="9"/>
      <c r="F16" s="9"/>
      <c r="G16" s="167"/>
      <c r="H16" s="31"/>
      <c r="I16" s="67"/>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27" customHeight="1" spans="1:10">
      <c r="A19" s="9" t="s">
        <v>691</v>
      </c>
      <c r="B19" s="9" t="s">
        <v>740</v>
      </c>
      <c r="C19" s="29"/>
      <c r="D19" s="30"/>
      <c r="E19" s="9"/>
      <c r="F19" s="26"/>
      <c r="G19" s="27"/>
      <c r="H19" s="31"/>
      <c r="I19" s="67"/>
      <c r="J19" s="27"/>
    </row>
    <row r="20" ht="37.95" customHeight="1" spans="1:10">
      <c r="A20" s="9"/>
      <c r="B20" s="9" t="s">
        <v>741</v>
      </c>
      <c r="C20" s="29" t="s">
        <v>820</v>
      </c>
      <c r="D20" s="30" t="s">
        <v>684</v>
      </c>
      <c r="E20" s="9">
        <v>0</v>
      </c>
      <c r="F20" s="9" t="s">
        <v>697</v>
      </c>
      <c r="G20" s="9">
        <v>0</v>
      </c>
      <c r="H20" s="31">
        <v>20</v>
      </c>
      <c r="I20" s="67">
        <v>20</v>
      </c>
      <c r="J20" s="27"/>
    </row>
    <row r="21" ht="30" customHeight="1" spans="1:10">
      <c r="A21" s="9"/>
      <c r="B21" s="9" t="s">
        <v>742</v>
      </c>
      <c r="C21" s="29"/>
      <c r="D21" s="30"/>
      <c r="E21" s="9"/>
      <c r="F21" s="9"/>
      <c r="G21" s="9"/>
      <c r="H21" s="31"/>
      <c r="I21" s="67"/>
      <c r="J21" s="27"/>
    </row>
    <row r="22" ht="37.05" customHeight="1" spans="1:10">
      <c r="A22" s="9"/>
      <c r="B22" s="55" t="s">
        <v>743</v>
      </c>
      <c r="C22" s="29"/>
      <c r="D22" s="30"/>
      <c r="E22" s="29"/>
      <c r="F22" s="9"/>
      <c r="G22" s="9"/>
      <c r="H22" s="31"/>
      <c r="I22" s="67"/>
      <c r="J22" s="27"/>
    </row>
    <row r="23" ht="30" customHeight="1" spans="1:10">
      <c r="A23" s="32" t="s">
        <v>711</v>
      </c>
      <c r="B23" s="37" t="s">
        <v>745</v>
      </c>
      <c r="C23" s="29" t="s">
        <v>746</v>
      </c>
      <c r="D23" s="30" t="s">
        <v>673</v>
      </c>
      <c r="E23" s="9">
        <v>90</v>
      </c>
      <c r="F23" s="9" t="s">
        <v>685</v>
      </c>
      <c r="G23" s="168">
        <v>0.9</v>
      </c>
      <c r="H23" s="35">
        <v>20</v>
      </c>
      <c r="I23" s="68">
        <v>20</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91.06</v>
      </c>
      <c r="J25" s="52" t="s">
        <v>751</v>
      </c>
    </row>
    <row r="26" ht="16.95" customHeight="1"/>
    <row r="27" ht="22.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2.05" customHeight="1" spans="1:10">
      <c r="A33" s="44" t="s">
        <v>757</v>
      </c>
      <c r="B33" s="44"/>
      <c r="C33" s="44"/>
      <c r="D33" s="44"/>
      <c r="E33" s="44"/>
      <c r="F33" s="44"/>
      <c r="G33" s="44"/>
      <c r="H33" s="44"/>
      <c r="I33" s="44"/>
      <c r="J33" s="44"/>
    </row>
    <row r="34" ht="22.05" customHeight="1" spans="1:10">
      <c r="A34" s="44" t="s">
        <v>758</v>
      </c>
      <c r="B34" s="44"/>
      <c r="C34" s="44"/>
      <c r="D34" s="44"/>
      <c r="E34" s="44"/>
      <c r="F34" s="44"/>
      <c r="G34" s="44"/>
      <c r="H34" s="44"/>
      <c r="I34" s="44"/>
      <c r="J34" s="44"/>
    </row>
    <row r="35" ht="19.95"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2 D15:D18">
      <formula1>"＝,＞,＜,≥,≤"</formula1>
    </dataValidation>
    <dataValidation type="list" allowBlank="1" showInputMessage="1" sqref="J25">
      <formula1>"优,良,中,差"</formula1>
    </dataValidation>
  </dataValidations>
  <pageMargins left="0.751388888888889" right="0.751388888888889" top="1" bottom="1" header="0.5" footer="0.5"/>
  <pageSetup paperSize="7" scale="6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3" workbookViewId="0">
      <selection activeCell="G23" sqref="G23"/>
    </sheetView>
  </sheetViews>
  <sheetFormatPr defaultColWidth="9" defaultRowHeight="14.4"/>
  <cols>
    <col min="1" max="2" width="11.1111111111111" style="1" customWidth="1"/>
    <col min="3" max="3" width="14.5555555555556" style="1" customWidth="1"/>
    <col min="4" max="4" width="11.3333333333333" style="1" customWidth="1"/>
    <col min="5" max="5" width="12.3333333333333" style="1" customWidth="1"/>
    <col min="6" max="6" width="11.212962962963"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821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630000</v>
      </c>
      <c r="F7" s="11">
        <f>SUM(F8:F10)</f>
        <v>142347</v>
      </c>
      <c r="G7" s="12">
        <v>10</v>
      </c>
      <c r="H7" s="13" t="str">
        <f>IF(E7&gt;0,ROUND(F7/E7,3)*100&amp;"%","—")</f>
        <v>22.6%</v>
      </c>
      <c r="I7" s="16">
        <f>G7*H7</f>
        <v>2.26</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630000</v>
      </c>
      <c r="F8" s="134">
        <v>142347</v>
      </c>
      <c r="G8" s="9" t="s">
        <v>558</v>
      </c>
      <c r="H8" s="15" t="str">
        <f>IF(E8&gt;0,ROUND(F8/E8,3)*100&amp;"%","—")</f>
        <v>22.6%</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822</v>
      </c>
      <c r="C12" s="136"/>
      <c r="D12" s="136"/>
      <c r="E12" s="137"/>
      <c r="F12" s="138" t="s">
        <v>823</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7.05" customHeight="1" spans="1:10">
      <c r="A15" s="9" t="s">
        <v>670</v>
      </c>
      <c r="B15" s="28" t="s">
        <v>671</v>
      </c>
      <c r="C15" s="139" t="s">
        <v>824</v>
      </c>
      <c r="D15" s="140" t="s">
        <v>684</v>
      </c>
      <c r="E15" s="141">
        <v>1</v>
      </c>
      <c r="F15" s="142" t="s">
        <v>825</v>
      </c>
      <c r="G15" s="151" t="s">
        <v>826</v>
      </c>
      <c r="H15" s="145">
        <v>30</v>
      </c>
      <c r="I15" s="160">
        <v>30</v>
      </c>
      <c r="J15" s="157"/>
    </row>
    <row r="16" ht="33" customHeight="1" spans="1:10">
      <c r="A16" s="9"/>
      <c r="B16" s="28" t="s">
        <v>682</v>
      </c>
      <c r="C16" s="139" t="s">
        <v>827</v>
      </c>
      <c r="D16" s="140" t="s">
        <v>684</v>
      </c>
      <c r="E16" s="141">
        <v>100</v>
      </c>
      <c r="F16" s="142" t="s">
        <v>685</v>
      </c>
      <c r="G16" s="144">
        <v>1</v>
      </c>
      <c r="H16" s="145">
        <v>30</v>
      </c>
      <c r="I16" s="160">
        <v>30</v>
      </c>
      <c r="J16" s="27"/>
    </row>
    <row r="17" ht="24" customHeight="1" spans="1:10">
      <c r="A17" s="9"/>
      <c r="B17" s="28" t="s">
        <v>687</v>
      </c>
      <c r="C17" s="146"/>
      <c r="D17" s="140"/>
      <c r="E17" s="147"/>
      <c r="F17" s="142"/>
      <c r="G17" s="147"/>
      <c r="H17" s="145"/>
      <c r="I17" s="160"/>
      <c r="J17" s="27"/>
    </row>
    <row r="18" ht="1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828</v>
      </c>
      <c r="D20" s="140" t="s">
        <v>684</v>
      </c>
      <c r="E20" s="150">
        <v>10</v>
      </c>
      <c r="F20" s="142" t="s">
        <v>685</v>
      </c>
      <c r="G20" s="144">
        <v>0.1</v>
      </c>
      <c r="H20" s="145">
        <v>15</v>
      </c>
      <c r="I20" s="160">
        <v>15</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30" customHeight="1" spans="1:10">
      <c r="A23" s="32" t="s">
        <v>711</v>
      </c>
      <c r="B23" s="37" t="s">
        <v>745</v>
      </c>
      <c r="C23" s="149" t="s">
        <v>795</v>
      </c>
      <c r="D23" s="140" t="s">
        <v>673</v>
      </c>
      <c r="E23" s="152" t="s">
        <v>809</v>
      </c>
      <c r="F23" s="152" t="s">
        <v>685</v>
      </c>
      <c r="G23" s="153">
        <v>0.8</v>
      </c>
      <c r="H23" s="165">
        <v>15</v>
      </c>
      <c r="I23" s="166">
        <v>15</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92.26</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L27" sqref="L27"/>
    </sheetView>
  </sheetViews>
  <sheetFormatPr defaultColWidth="9" defaultRowHeight="14.4"/>
  <cols>
    <col min="1" max="2" width="11.1111111111111" style="1" customWidth="1"/>
    <col min="3" max="3" width="14.5555555555556" style="1" customWidth="1"/>
    <col min="4" max="4" width="11.3333333333333" style="1" customWidth="1"/>
    <col min="5" max="5" width="12.3333333333333" style="1" customWidth="1"/>
    <col min="6" max="6" width="11.212962962963"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829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960292.15</v>
      </c>
      <c r="F7" s="11">
        <f>SUM(F8:F10)</f>
        <v>960292.15</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960292.15</v>
      </c>
      <c r="F8" s="134">
        <v>960292.15</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830</v>
      </c>
      <c r="C12" s="136"/>
      <c r="D12" s="136"/>
      <c r="E12" s="137"/>
      <c r="F12" s="138" t="s">
        <v>831</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7.05" customHeight="1" spans="1:10">
      <c r="A15" s="9" t="s">
        <v>670</v>
      </c>
      <c r="B15" s="28" t="s">
        <v>671</v>
      </c>
      <c r="C15" s="139" t="s">
        <v>832</v>
      </c>
      <c r="D15" s="140" t="s">
        <v>684</v>
      </c>
      <c r="E15" s="141">
        <v>96.03</v>
      </c>
      <c r="F15" s="142" t="s">
        <v>833</v>
      </c>
      <c r="G15" s="141" t="s">
        <v>834</v>
      </c>
      <c r="H15" s="141">
        <v>50</v>
      </c>
      <c r="I15" s="160">
        <v>48</v>
      </c>
      <c r="J15" s="157"/>
    </row>
    <row r="16" ht="25" customHeight="1" spans="1:10">
      <c r="A16" s="9"/>
      <c r="B16" s="28" t="s">
        <v>682</v>
      </c>
      <c r="C16" s="139"/>
      <c r="D16" s="140"/>
      <c r="E16" s="141"/>
      <c r="F16" s="142"/>
      <c r="G16" s="144"/>
      <c r="H16" s="145"/>
      <c r="I16" s="160"/>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20</v>
      </c>
      <c r="I20" s="160">
        <v>20</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30" customHeight="1" spans="1:10">
      <c r="A23" s="32" t="s">
        <v>711</v>
      </c>
      <c r="B23" s="37" t="s">
        <v>745</v>
      </c>
      <c r="C23" s="149" t="s">
        <v>795</v>
      </c>
      <c r="D23" s="140" t="s">
        <v>673</v>
      </c>
      <c r="E23" s="152" t="s">
        <v>785</v>
      </c>
      <c r="F23" s="152" t="s">
        <v>685</v>
      </c>
      <c r="G23" s="153">
        <v>0.9</v>
      </c>
      <c r="H23" s="165">
        <v>20</v>
      </c>
      <c r="I23" s="166">
        <v>19</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97</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F12" sqref="F12:J12"/>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835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26980800</v>
      </c>
      <c r="F7" s="11">
        <f>SUM(F8:F10)</f>
        <v>24057351.76</v>
      </c>
      <c r="G7" s="12">
        <v>10</v>
      </c>
      <c r="H7" s="13" t="str">
        <f>IF(E7&gt;0,ROUND(F7/E7,3)*100&amp;"%","—")</f>
        <v>89.2%</v>
      </c>
      <c r="I7" s="16">
        <f>G7*H7</f>
        <v>8.92</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26980800</v>
      </c>
      <c r="F8" s="134">
        <v>24057351.76</v>
      </c>
      <c r="G8" s="9" t="s">
        <v>558</v>
      </c>
      <c r="H8" s="15" t="str">
        <f>IF(E8&gt;0,ROUND(F8/E8,3)*100&amp;"%","—")</f>
        <v>89.2%</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836</v>
      </c>
      <c r="C12" s="136"/>
      <c r="D12" s="136"/>
      <c r="E12" s="137"/>
      <c r="F12" s="138" t="s">
        <v>837</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838</v>
      </c>
      <c r="D15" s="140" t="s">
        <v>684</v>
      </c>
      <c r="E15" s="141">
        <v>16090</v>
      </c>
      <c r="F15" s="142" t="s">
        <v>839</v>
      </c>
      <c r="G15" s="141" t="s">
        <v>698</v>
      </c>
      <c r="H15" s="141">
        <v>20</v>
      </c>
      <c r="I15" s="141">
        <v>20</v>
      </c>
      <c r="J15" s="157"/>
    </row>
    <row r="16" ht="32" customHeight="1" spans="1:10">
      <c r="A16" s="9"/>
      <c r="B16" s="28" t="s">
        <v>671</v>
      </c>
      <c r="C16" s="139" t="s">
        <v>840</v>
      </c>
      <c r="D16" s="140" t="s">
        <v>684</v>
      </c>
      <c r="E16" s="141">
        <v>65</v>
      </c>
      <c r="F16" s="142" t="s">
        <v>839</v>
      </c>
      <c r="G16" s="141" t="s">
        <v>698</v>
      </c>
      <c r="H16" s="159">
        <v>20</v>
      </c>
      <c r="I16" s="141">
        <v>20</v>
      </c>
      <c r="J16" s="157"/>
    </row>
    <row r="17" ht="31" customHeight="1" spans="1:10">
      <c r="A17" s="9"/>
      <c r="B17" s="28" t="s">
        <v>682</v>
      </c>
      <c r="C17" s="139" t="s">
        <v>841</v>
      </c>
      <c r="D17" s="140" t="s">
        <v>673</v>
      </c>
      <c r="E17" s="143">
        <v>95</v>
      </c>
      <c r="F17" s="142" t="s">
        <v>685</v>
      </c>
      <c r="G17" s="144" t="s">
        <v>842</v>
      </c>
      <c r="H17" s="145">
        <v>20</v>
      </c>
      <c r="I17" s="145">
        <v>20</v>
      </c>
      <c r="J17" s="27"/>
    </row>
    <row r="18" ht="24" customHeight="1" spans="1:10">
      <c r="A18" s="9"/>
      <c r="B18" s="28" t="s">
        <v>687</v>
      </c>
      <c r="C18" s="146"/>
      <c r="D18" s="140"/>
      <c r="E18" s="147"/>
      <c r="F18" s="142"/>
      <c r="G18" s="147"/>
      <c r="H18" s="145"/>
      <c r="I18" s="160"/>
      <c r="J18" s="27"/>
    </row>
    <row r="19" ht="28" customHeight="1" spans="1:10">
      <c r="A19" s="9"/>
      <c r="B19" s="9" t="s">
        <v>690</v>
      </c>
      <c r="C19" s="149"/>
      <c r="D19" s="140"/>
      <c r="E19" s="150"/>
      <c r="F19" s="142"/>
      <c r="G19" s="151"/>
      <c r="H19" s="145"/>
      <c r="I19" s="160"/>
      <c r="J19" s="27"/>
    </row>
    <row r="20" ht="30" customHeight="1" spans="1:10">
      <c r="A20" s="9" t="s">
        <v>691</v>
      </c>
      <c r="B20" s="9" t="s">
        <v>740</v>
      </c>
      <c r="C20" s="149"/>
      <c r="D20" s="140"/>
      <c r="E20" s="150"/>
      <c r="F20" s="142"/>
      <c r="G20" s="151"/>
      <c r="H20" s="145"/>
      <c r="I20" s="160"/>
      <c r="J20" s="27"/>
    </row>
    <row r="21" ht="30" customHeight="1" spans="1:10">
      <c r="A21" s="9"/>
      <c r="B21" s="9" t="s">
        <v>741</v>
      </c>
      <c r="C21" s="149" t="s">
        <v>843</v>
      </c>
      <c r="D21" s="140" t="s">
        <v>684</v>
      </c>
      <c r="E21" s="150">
        <v>0</v>
      </c>
      <c r="F21" s="142" t="s">
        <v>703</v>
      </c>
      <c r="G21" s="151" t="s">
        <v>704</v>
      </c>
      <c r="H21" s="145">
        <v>15</v>
      </c>
      <c r="I21" s="160">
        <v>15</v>
      </c>
      <c r="J21" s="27"/>
    </row>
    <row r="22" ht="30" customHeight="1" spans="1:10">
      <c r="A22" s="9"/>
      <c r="B22" s="9" t="s">
        <v>742</v>
      </c>
      <c r="C22" s="149"/>
      <c r="D22" s="140"/>
      <c r="E22" s="150"/>
      <c r="F22" s="142"/>
      <c r="G22" s="151"/>
      <c r="H22" s="145"/>
      <c r="I22" s="160"/>
      <c r="J22" s="27"/>
    </row>
    <row r="23" ht="30" customHeight="1" spans="1:10">
      <c r="A23" s="9"/>
      <c r="B23" s="55" t="s">
        <v>743</v>
      </c>
      <c r="C23" s="149"/>
      <c r="D23" s="140"/>
      <c r="E23" s="150"/>
      <c r="F23" s="142"/>
      <c r="G23" s="151"/>
      <c r="H23" s="145"/>
      <c r="I23" s="160"/>
      <c r="J23" s="27"/>
    </row>
    <row r="24" ht="30" customHeight="1" spans="1:10">
      <c r="A24" s="32" t="s">
        <v>711</v>
      </c>
      <c r="B24" s="37" t="s">
        <v>745</v>
      </c>
      <c r="C24" s="149" t="s">
        <v>844</v>
      </c>
      <c r="D24" s="140" t="s">
        <v>673</v>
      </c>
      <c r="E24" s="152" t="s">
        <v>785</v>
      </c>
      <c r="F24" s="152" t="s">
        <v>685</v>
      </c>
      <c r="G24" s="153">
        <v>0.9</v>
      </c>
      <c r="H24" s="145">
        <v>15</v>
      </c>
      <c r="I24" s="160">
        <v>15</v>
      </c>
      <c r="J24" s="48" t="s">
        <v>747</v>
      </c>
    </row>
    <row r="25" ht="54" customHeight="1" spans="1:10">
      <c r="A25" s="38" t="s">
        <v>748</v>
      </c>
      <c r="B25" s="38"/>
      <c r="C25" s="38"/>
      <c r="D25" s="154" t="s">
        <v>546</v>
      </c>
      <c r="E25" s="155"/>
      <c r="F25" s="155"/>
      <c r="G25" s="155"/>
      <c r="H25" s="155"/>
      <c r="I25" s="158"/>
      <c r="J25" s="50" t="s">
        <v>749</v>
      </c>
    </row>
    <row r="26" ht="25.5" customHeight="1" spans="1:10">
      <c r="A26" s="41" t="s">
        <v>750</v>
      </c>
      <c r="B26" s="41"/>
      <c r="C26" s="41"/>
      <c r="D26" s="41"/>
      <c r="E26" s="41"/>
      <c r="F26" s="41"/>
      <c r="G26" s="41"/>
      <c r="H26" s="41">
        <v>100</v>
      </c>
      <c r="I26" s="51">
        <f>SUM(I7,I15:I24)</f>
        <v>98.92</v>
      </c>
      <c r="J26" s="52" t="s">
        <v>751</v>
      </c>
    </row>
    <row r="27" ht="16.95" customHeight="1"/>
    <row r="28" ht="28.95" customHeight="1" spans="1:10">
      <c r="A28" s="42" t="s">
        <v>715</v>
      </c>
      <c r="B28" s="43"/>
      <c r="C28" s="43"/>
      <c r="D28" s="43"/>
      <c r="E28" s="43"/>
      <c r="F28" s="43"/>
      <c r="G28" s="43"/>
      <c r="H28" s="43"/>
      <c r="I28" s="43"/>
      <c r="J28" s="53"/>
    </row>
    <row r="29" ht="27" customHeight="1" spans="1:10">
      <c r="A29" s="44" t="s">
        <v>752</v>
      </c>
      <c r="B29" s="44"/>
      <c r="C29" s="44"/>
      <c r="D29" s="44"/>
      <c r="E29" s="44"/>
      <c r="F29" s="44"/>
      <c r="G29" s="44"/>
      <c r="H29" s="44"/>
      <c r="I29" s="44"/>
      <c r="J29" s="44"/>
    </row>
    <row r="30" ht="19.05" customHeight="1" spans="1:10">
      <c r="A30" s="44" t="s">
        <v>753</v>
      </c>
      <c r="B30" s="44"/>
      <c r="C30" s="44"/>
      <c r="D30" s="44"/>
      <c r="E30" s="44"/>
      <c r="F30" s="44"/>
      <c r="G30" s="44"/>
      <c r="H30" s="44"/>
      <c r="I30" s="44"/>
      <c r="J30" s="44"/>
    </row>
    <row r="31" ht="18" customHeight="1" spans="1:10">
      <c r="A31" s="44" t="s">
        <v>754</v>
      </c>
      <c r="B31" s="44"/>
      <c r="C31" s="44"/>
      <c r="D31" s="44"/>
      <c r="E31" s="44"/>
      <c r="F31" s="44"/>
      <c r="G31" s="44"/>
      <c r="H31" s="44"/>
      <c r="I31" s="44"/>
      <c r="J31" s="44"/>
    </row>
    <row r="32" ht="18" customHeight="1" spans="1:10">
      <c r="A32" s="44" t="s">
        <v>755</v>
      </c>
      <c r="B32" s="44"/>
      <c r="C32" s="44"/>
      <c r="D32" s="44"/>
      <c r="E32" s="44"/>
      <c r="F32" s="44"/>
      <c r="G32" s="44"/>
      <c r="H32" s="44"/>
      <c r="I32" s="44"/>
      <c r="J32" s="44"/>
    </row>
    <row r="33" s="133" customFormat="1" ht="18" customHeight="1" spans="1:10">
      <c r="A33" s="156" t="s">
        <v>756</v>
      </c>
      <c r="B33" s="156"/>
      <c r="C33" s="156"/>
      <c r="D33" s="156"/>
      <c r="E33" s="156"/>
      <c r="F33" s="156"/>
      <c r="G33" s="156"/>
      <c r="H33" s="156"/>
      <c r="I33" s="156"/>
      <c r="J33" s="156"/>
    </row>
    <row r="34" ht="24" customHeight="1" spans="1:10">
      <c r="A34" s="44" t="s">
        <v>757</v>
      </c>
      <c r="B34" s="44"/>
      <c r="C34" s="44"/>
      <c r="D34" s="44"/>
      <c r="E34" s="44"/>
      <c r="F34" s="44"/>
      <c r="G34" s="44"/>
      <c r="H34" s="44"/>
      <c r="I34" s="44"/>
      <c r="J34" s="44"/>
    </row>
    <row r="35" ht="24" customHeight="1" spans="1:10">
      <c r="A35" s="44" t="s">
        <v>758</v>
      </c>
      <c r="B35" s="44"/>
      <c r="C35" s="44"/>
      <c r="D35" s="44"/>
      <c r="E35" s="44"/>
      <c r="F35" s="44"/>
      <c r="G35" s="44"/>
      <c r="H35" s="44"/>
      <c r="I35" s="44"/>
      <c r="J35" s="44"/>
    </row>
    <row r="36" ht="24" customHeight="1" spans="1:10">
      <c r="A36" s="44" t="s">
        <v>759</v>
      </c>
      <c r="B36" s="44"/>
      <c r="C36" s="44"/>
      <c r="D36" s="44"/>
      <c r="E36" s="44"/>
      <c r="F36" s="44"/>
      <c r="G36" s="44"/>
      <c r="H36" s="44"/>
      <c r="I36" s="44"/>
      <c r="J36" s="44"/>
    </row>
    <row r="37" ht="15.6" spans="1:10">
      <c r="A37" s="45"/>
      <c r="B37" s="45"/>
      <c r="C37" s="45"/>
      <c r="D37" s="45"/>
      <c r="E37" s="45"/>
      <c r="F37" s="45"/>
      <c r="G37" s="45"/>
      <c r="H37" s="45"/>
      <c r="I37" s="45"/>
      <c r="J37"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1 D24 D15:D19">
      <formula1>"＝,＞,＜,≥,≤"</formula1>
    </dataValidation>
    <dataValidation type="list" allowBlank="1" showInputMessage="1" sqref="J26">
      <formula1>"优,良,中,差"</formula1>
    </dataValidation>
  </dataValidations>
  <pageMargins left="0.751388888888889" right="0.751388888888889" top="1" bottom="1" header="0.5" footer="0.5"/>
  <pageSetup paperSize="9" scale="6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D24" sqref="D24:I24"/>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845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2410000</v>
      </c>
      <c r="F7" s="11">
        <f>SUM(F8:F10)</f>
        <v>2410000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2410000</v>
      </c>
      <c r="F8" s="134">
        <v>2410000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846</v>
      </c>
      <c r="C12" s="136"/>
      <c r="D12" s="136"/>
      <c r="E12" s="137"/>
      <c r="F12" s="138" t="s">
        <v>846</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847</v>
      </c>
      <c r="D15" s="140" t="s">
        <v>684</v>
      </c>
      <c r="E15" s="141">
        <v>0.5</v>
      </c>
      <c r="F15" s="142" t="s">
        <v>790</v>
      </c>
      <c r="G15" s="141" t="s">
        <v>848</v>
      </c>
      <c r="H15" s="141">
        <v>50</v>
      </c>
      <c r="I15" s="141">
        <v>46</v>
      </c>
      <c r="J15" s="157"/>
    </row>
    <row r="16" ht="31"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20</v>
      </c>
      <c r="I20" s="145">
        <v>20</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30" customHeight="1" spans="1:10">
      <c r="A23" s="32" t="s">
        <v>711</v>
      </c>
      <c r="B23" s="37" t="s">
        <v>745</v>
      </c>
      <c r="C23" s="149" t="s">
        <v>746</v>
      </c>
      <c r="D23" s="140" t="s">
        <v>673</v>
      </c>
      <c r="E23" s="152" t="s">
        <v>785</v>
      </c>
      <c r="F23" s="152" t="s">
        <v>685</v>
      </c>
      <c r="G23" s="153">
        <v>0.9</v>
      </c>
      <c r="H23" s="145">
        <v>20</v>
      </c>
      <c r="I23" s="145">
        <v>20</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96</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F8" sqref="F8"/>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849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3660000</v>
      </c>
      <c r="F7" s="11">
        <f>SUM(F8:F10)</f>
        <v>3018440</v>
      </c>
      <c r="G7" s="12">
        <v>10</v>
      </c>
      <c r="H7" s="13" t="str">
        <f>IF(E7&gt;0,ROUND(F7/E7,3)*100&amp;"%","—")</f>
        <v>82.5%</v>
      </c>
      <c r="I7" s="16">
        <f>G7*H7</f>
        <v>8.25</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3660000</v>
      </c>
      <c r="F8" s="134">
        <v>3018440</v>
      </c>
      <c r="G8" s="9" t="s">
        <v>558</v>
      </c>
      <c r="H8" s="15" t="str">
        <f>IF(E8&gt;0,ROUND(F8/E8,3)*100&amp;"%","—")</f>
        <v>82.5%</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850</v>
      </c>
      <c r="C12" s="136"/>
      <c r="D12" s="136"/>
      <c r="E12" s="137"/>
      <c r="F12" s="138" t="s">
        <v>851</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852</v>
      </c>
      <c r="D15" s="140" t="s">
        <v>684</v>
      </c>
      <c r="E15" s="141">
        <v>2664</v>
      </c>
      <c r="F15" s="142" t="s">
        <v>853</v>
      </c>
      <c r="G15" s="141">
        <v>2500</v>
      </c>
      <c r="H15" s="141">
        <v>50</v>
      </c>
      <c r="I15" s="141">
        <v>46</v>
      </c>
      <c r="J15" s="157"/>
    </row>
    <row r="16" ht="31"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20</v>
      </c>
      <c r="I20" s="145">
        <v>20</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40" customHeight="1" spans="1:10">
      <c r="A23" s="32" t="s">
        <v>711</v>
      </c>
      <c r="B23" s="37" t="s">
        <v>745</v>
      </c>
      <c r="C23" s="149" t="s">
        <v>854</v>
      </c>
      <c r="D23" s="140" t="s">
        <v>673</v>
      </c>
      <c r="E23" s="152" t="s">
        <v>785</v>
      </c>
      <c r="F23" s="152" t="s">
        <v>685</v>
      </c>
      <c r="G23" s="153">
        <v>0.9</v>
      </c>
      <c r="H23" s="145">
        <v>20</v>
      </c>
      <c r="I23" s="145">
        <v>20</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94.25</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4" sqref="C4:J4"/>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855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1176760</v>
      </c>
      <c r="F7" s="11">
        <f>SUM(F8:F10)</f>
        <v>1176760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1176760</v>
      </c>
      <c r="F8" s="134">
        <v>1176760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850</v>
      </c>
      <c r="C12" s="136"/>
      <c r="D12" s="136"/>
      <c r="E12" s="137"/>
      <c r="F12" s="138" t="s">
        <v>851</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856</v>
      </c>
      <c r="D15" s="140" t="s">
        <v>684</v>
      </c>
      <c r="E15" s="141">
        <v>11.77</v>
      </c>
      <c r="F15" s="142" t="s">
        <v>833</v>
      </c>
      <c r="G15" s="141" t="s">
        <v>857</v>
      </c>
      <c r="H15" s="141">
        <v>50</v>
      </c>
      <c r="I15" s="141">
        <v>48</v>
      </c>
      <c r="J15" s="157"/>
    </row>
    <row r="16" ht="31"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20</v>
      </c>
      <c r="I20" s="145">
        <v>20</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40" customHeight="1" spans="1:10">
      <c r="A23" s="32" t="s">
        <v>711</v>
      </c>
      <c r="B23" s="37" t="s">
        <v>745</v>
      </c>
      <c r="C23" s="149" t="s">
        <v>854</v>
      </c>
      <c r="D23" s="140" t="s">
        <v>673</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96</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K30" sqref="K30"/>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858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22900000</v>
      </c>
      <c r="F7" s="11">
        <f>SUM(F8:F10)</f>
        <v>22900000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22900000</v>
      </c>
      <c r="F8" s="134">
        <v>22900000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859</v>
      </c>
      <c r="C12" s="136"/>
      <c r="D12" s="136"/>
      <c r="E12" s="137"/>
      <c r="F12" s="138" t="s">
        <v>860</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861</v>
      </c>
      <c r="D15" s="140" t="s">
        <v>684</v>
      </c>
      <c r="E15" s="141">
        <v>17.68</v>
      </c>
      <c r="F15" s="142" t="s">
        <v>790</v>
      </c>
      <c r="G15" s="141" t="s">
        <v>862</v>
      </c>
      <c r="H15" s="141">
        <v>50</v>
      </c>
      <c r="I15" s="141">
        <v>47</v>
      </c>
      <c r="J15" s="157"/>
    </row>
    <row r="16" ht="31"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20</v>
      </c>
      <c r="I20" s="145">
        <v>20</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40" customHeight="1" spans="1:10">
      <c r="A23" s="32" t="s">
        <v>711</v>
      </c>
      <c r="B23" s="37" t="s">
        <v>745</v>
      </c>
      <c r="C23" s="149" t="s">
        <v>746</v>
      </c>
      <c r="D23" s="140" t="s">
        <v>673</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95</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G20" sqref="G20:I20"/>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863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8700000</v>
      </c>
      <c r="F7" s="11">
        <f>SUM(F8:F10)</f>
        <v>8700000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8700000</v>
      </c>
      <c r="F8" s="134">
        <v>8700000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864</v>
      </c>
      <c r="C12" s="136"/>
      <c r="D12" s="136"/>
      <c r="E12" s="137"/>
      <c r="F12" s="138" t="s">
        <v>865</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866</v>
      </c>
      <c r="D15" s="140" t="s">
        <v>684</v>
      </c>
      <c r="E15" s="141" t="s">
        <v>867</v>
      </c>
      <c r="F15" s="142" t="s">
        <v>697</v>
      </c>
      <c r="G15" s="141">
        <v>50</v>
      </c>
      <c r="H15" s="141">
        <v>50</v>
      </c>
      <c r="I15" s="141">
        <v>47</v>
      </c>
      <c r="J15" s="157"/>
    </row>
    <row r="16" ht="31"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772</v>
      </c>
      <c r="D20" s="140" t="s">
        <v>684</v>
      </c>
      <c r="E20" s="150">
        <v>0</v>
      </c>
      <c r="F20" s="142" t="s">
        <v>703</v>
      </c>
      <c r="G20" s="151" t="s">
        <v>704</v>
      </c>
      <c r="H20" s="145">
        <v>20</v>
      </c>
      <c r="I20" s="145">
        <v>20</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40" customHeight="1" spans="1:10">
      <c r="A23" s="32" t="s">
        <v>711</v>
      </c>
      <c r="B23" s="37" t="s">
        <v>745</v>
      </c>
      <c r="C23" s="149" t="s">
        <v>746</v>
      </c>
      <c r="D23" s="140" t="s">
        <v>673</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95</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L26" sqref="L26"/>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1000000</v>
      </c>
      <c r="F7" s="11">
        <f>SUM(F8:F10)</f>
        <v>1000000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1000000</v>
      </c>
      <c r="F8" s="134">
        <v>1000000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869</v>
      </c>
      <c r="C12" s="136"/>
      <c r="D12" s="136"/>
      <c r="E12" s="137"/>
      <c r="F12" s="138" t="s">
        <v>869</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870</v>
      </c>
      <c r="D15" s="140" t="s">
        <v>684</v>
      </c>
      <c r="E15" s="141">
        <v>7</v>
      </c>
      <c r="F15" s="142" t="s">
        <v>790</v>
      </c>
      <c r="G15" s="141">
        <v>7</v>
      </c>
      <c r="H15" s="141">
        <v>30</v>
      </c>
      <c r="I15" s="141">
        <v>27</v>
      </c>
      <c r="J15" s="157"/>
    </row>
    <row r="16" ht="31" customHeight="1" spans="1:10">
      <c r="A16" s="9"/>
      <c r="B16" s="28" t="s">
        <v>682</v>
      </c>
      <c r="C16" s="139" t="s">
        <v>871</v>
      </c>
      <c r="D16" s="140" t="s">
        <v>673</v>
      </c>
      <c r="E16" s="143">
        <v>95</v>
      </c>
      <c r="F16" s="142" t="s">
        <v>685</v>
      </c>
      <c r="G16" s="144">
        <v>0.95</v>
      </c>
      <c r="H16" s="145">
        <v>20</v>
      </c>
      <c r="I16" s="145">
        <v>20</v>
      </c>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872</v>
      </c>
      <c r="D20" s="140" t="s">
        <v>684</v>
      </c>
      <c r="E20" s="150" t="s">
        <v>802</v>
      </c>
      <c r="F20" s="142" t="s">
        <v>697</v>
      </c>
      <c r="G20" s="151" t="s">
        <v>802</v>
      </c>
      <c r="H20" s="145">
        <v>20</v>
      </c>
      <c r="I20" s="145">
        <v>19</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40" customHeight="1" spans="1:10">
      <c r="A23" s="32" t="s">
        <v>711</v>
      </c>
      <c r="B23" s="37" t="s">
        <v>745</v>
      </c>
      <c r="C23" s="149" t="s">
        <v>873</v>
      </c>
      <c r="D23" s="140" t="s">
        <v>673</v>
      </c>
      <c r="E23" s="152" t="s">
        <v>809</v>
      </c>
      <c r="F23" s="152" t="s">
        <v>685</v>
      </c>
      <c r="G23" s="153">
        <v>0.8</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94</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I21" sqref="I21"/>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874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1500000</v>
      </c>
      <c r="F7" s="11">
        <f>SUM(F8:F10)</f>
        <v>1500000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1500000</v>
      </c>
      <c r="F8" s="134">
        <v>1500000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875</v>
      </c>
      <c r="C12" s="136"/>
      <c r="D12" s="136"/>
      <c r="E12" s="137"/>
      <c r="F12" s="138" t="s">
        <v>875</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870</v>
      </c>
      <c r="D15" s="140" t="s">
        <v>684</v>
      </c>
      <c r="E15" s="141">
        <v>2.87</v>
      </c>
      <c r="F15" s="142" t="s">
        <v>790</v>
      </c>
      <c r="G15" s="141">
        <v>2.87</v>
      </c>
      <c r="H15" s="141">
        <v>20</v>
      </c>
      <c r="I15" s="141">
        <v>18</v>
      </c>
      <c r="J15" s="157"/>
    </row>
    <row r="16" ht="30" customHeight="1" spans="1:10">
      <c r="A16" s="9"/>
      <c r="B16" s="28" t="s">
        <v>671</v>
      </c>
      <c r="C16" s="139" t="s">
        <v>876</v>
      </c>
      <c r="D16" s="140" t="s">
        <v>684</v>
      </c>
      <c r="E16" s="141">
        <v>0.57</v>
      </c>
      <c r="F16" s="142" t="s">
        <v>790</v>
      </c>
      <c r="G16" s="159">
        <v>0.57</v>
      </c>
      <c r="H16" s="159">
        <v>20</v>
      </c>
      <c r="I16" s="159">
        <v>18</v>
      </c>
      <c r="J16" s="157"/>
    </row>
    <row r="17" ht="31" customHeight="1" spans="1:10">
      <c r="A17" s="9"/>
      <c r="B17" s="28" t="s">
        <v>682</v>
      </c>
      <c r="C17" s="139" t="s">
        <v>871</v>
      </c>
      <c r="D17" s="140" t="s">
        <v>673</v>
      </c>
      <c r="E17" s="143">
        <v>95</v>
      </c>
      <c r="F17" s="142" t="s">
        <v>685</v>
      </c>
      <c r="G17" s="144">
        <v>0.95</v>
      </c>
      <c r="H17" s="145">
        <v>10</v>
      </c>
      <c r="I17" s="145">
        <v>10</v>
      </c>
      <c r="J17" s="27"/>
    </row>
    <row r="18" ht="24" customHeight="1" spans="1:10">
      <c r="A18" s="9"/>
      <c r="B18" s="28" t="s">
        <v>687</v>
      </c>
      <c r="C18" s="146"/>
      <c r="D18" s="140"/>
      <c r="E18" s="147"/>
      <c r="F18" s="142"/>
      <c r="G18" s="147"/>
      <c r="H18" s="145"/>
      <c r="I18" s="160"/>
      <c r="J18" s="27"/>
    </row>
    <row r="19" ht="28" customHeight="1" spans="1:10">
      <c r="A19" s="9"/>
      <c r="B19" s="9" t="s">
        <v>690</v>
      </c>
      <c r="C19" s="149"/>
      <c r="D19" s="140"/>
      <c r="E19" s="150"/>
      <c r="F19" s="142"/>
      <c r="G19" s="151"/>
      <c r="H19" s="145"/>
      <c r="I19" s="160"/>
      <c r="J19" s="27"/>
    </row>
    <row r="20" ht="30" customHeight="1" spans="1:10">
      <c r="A20" s="9" t="s">
        <v>691</v>
      </c>
      <c r="B20" s="9" t="s">
        <v>740</v>
      </c>
      <c r="C20" s="149"/>
      <c r="D20" s="140"/>
      <c r="E20" s="150"/>
      <c r="F20" s="142"/>
      <c r="G20" s="151"/>
      <c r="H20" s="145"/>
      <c r="I20" s="160"/>
      <c r="J20" s="27"/>
    </row>
    <row r="21" ht="30" customHeight="1" spans="1:10">
      <c r="A21" s="9"/>
      <c r="B21" s="9" t="s">
        <v>741</v>
      </c>
      <c r="C21" s="149" t="s">
        <v>872</v>
      </c>
      <c r="D21" s="140" t="s">
        <v>684</v>
      </c>
      <c r="E21" s="150" t="s">
        <v>802</v>
      </c>
      <c r="F21" s="142" t="s">
        <v>697</v>
      </c>
      <c r="G21" s="151" t="s">
        <v>802</v>
      </c>
      <c r="H21" s="145">
        <v>20</v>
      </c>
      <c r="I21" s="145">
        <v>19</v>
      </c>
      <c r="J21" s="27"/>
    </row>
    <row r="22" ht="30" customHeight="1" spans="1:10">
      <c r="A22" s="9"/>
      <c r="B22" s="9" t="s">
        <v>742</v>
      </c>
      <c r="C22" s="149"/>
      <c r="D22" s="140"/>
      <c r="E22" s="150"/>
      <c r="F22" s="142"/>
      <c r="G22" s="151"/>
      <c r="H22" s="145"/>
      <c r="I22" s="160"/>
      <c r="J22" s="27"/>
    </row>
    <row r="23" ht="30" customHeight="1" spans="1:10">
      <c r="A23" s="9"/>
      <c r="B23" s="55" t="s">
        <v>743</v>
      </c>
      <c r="C23" s="149"/>
      <c r="D23" s="140"/>
      <c r="E23" s="150"/>
      <c r="F23" s="142"/>
      <c r="G23" s="151"/>
      <c r="H23" s="145"/>
      <c r="I23" s="160"/>
      <c r="J23" s="27"/>
    </row>
    <row r="24" ht="40" customHeight="1" spans="1:10">
      <c r="A24" s="32" t="s">
        <v>711</v>
      </c>
      <c r="B24" s="37" t="s">
        <v>745</v>
      </c>
      <c r="C24" s="149" t="s">
        <v>873</v>
      </c>
      <c r="D24" s="140" t="s">
        <v>673</v>
      </c>
      <c r="E24" s="152" t="s">
        <v>785</v>
      </c>
      <c r="F24" s="152" t="s">
        <v>685</v>
      </c>
      <c r="G24" s="153">
        <v>0.9</v>
      </c>
      <c r="H24" s="145">
        <v>20</v>
      </c>
      <c r="I24" s="145">
        <v>18</v>
      </c>
      <c r="J24" s="48" t="s">
        <v>747</v>
      </c>
    </row>
    <row r="25" ht="54" customHeight="1" spans="1:10">
      <c r="A25" s="38" t="s">
        <v>748</v>
      </c>
      <c r="B25" s="38"/>
      <c r="C25" s="38"/>
      <c r="D25" s="154" t="s">
        <v>546</v>
      </c>
      <c r="E25" s="155"/>
      <c r="F25" s="155"/>
      <c r="G25" s="155"/>
      <c r="H25" s="155"/>
      <c r="I25" s="158"/>
      <c r="J25" s="50" t="s">
        <v>749</v>
      </c>
    </row>
    <row r="26" ht="25.5" customHeight="1" spans="1:10">
      <c r="A26" s="41" t="s">
        <v>750</v>
      </c>
      <c r="B26" s="41"/>
      <c r="C26" s="41"/>
      <c r="D26" s="41"/>
      <c r="E26" s="41"/>
      <c r="F26" s="41"/>
      <c r="G26" s="41"/>
      <c r="H26" s="41">
        <v>100</v>
      </c>
      <c r="I26" s="51">
        <f>SUM(I7,I15:I24)</f>
        <v>93</v>
      </c>
      <c r="J26" s="52" t="s">
        <v>751</v>
      </c>
    </row>
    <row r="27" ht="16.95" customHeight="1"/>
    <row r="28" ht="28.95" customHeight="1" spans="1:10">
      <c r="A28" s="42" t="s">
        <v>715</v>
      </c>
      <c r="B28" s="43"/>
      <c r="C28" s="43"/>
      <c r="D28" s="43"/>
      <c r="E28" s="43"/>
      <c r="F28" s="43"/>
      <c r="G28" s="43"/>
      <c r="H28" s="43"/>
      <c r="I28" s="43"/>
      <c r="J28" s="53"/>
    </row>
    <row r="29" ht="27" customHeight="1" spans="1:10">
      <c r="A29" s="44" t="s">
        <v>752</v>
      </c>
      <c r="B29" s="44"/>
      <c r="C29" s="44"/>
      <c r="D29" s="44"/>
      <c r="E29" s="44"/>
      <c r="F29" s="44"/>
      <c r="G29" s="44"/>
      <c r="H29" s="44"/>
      <c r="I29" s="44"/>
      <c r="J29" s="44"/>
    </row>
    <row r="30" ht="19.05" customHeight="1" spans="1:10">
      <c r="A30" s="44" t="s">
        <v>753</v>
      </c>
      <c r="B30" s="44"/>
      <c r="C30" s="44"/>
      <c r="D30" s="44"/>
      <c r="E30" s="44"/>
      <c r="F30" s="44"/>
      <c r="G30" s="44"/>
      <c r="H30" s="44"/>
      <c r="I30" s="44"/>
      <c r="J30" s="44"/>
    </row>
    <row r="31" ht="18" customHeight="1" spans="1:10">
      <c r="A31" s="44" t="s">
        <v>754</v>
      </c>
      <c r="B31" s="44"/>
      <c r="C31" s="44"/>
      <c r="D31" s="44"/>
      <c r="E31" s="44"/>
      <c r="F31" s="44"/>
      <c r="G31" s="44"/>
      <c r="H31" s="44"/>
      <c r="I31" s="44"/>
      <c r="J31" s="44"/>
    </row>
    <row r="32" ht="18" customHeight="1" spans="1:10">
      <c r="A32" s="44" t="s">
        <v>755</v>
      </c>
      <c r="B32" s="44"/>
      <c r="C32" s="44"/>
      <c r="D32" s="44"/>
      <c r="E32" s="44"/>
      <c r="F32" s="44"/>
      <c r="G32" s="44"/>
      <c r="H32" s="44"/>
      <c r="I32" s="44"/>
      <c r="J32" s="44"/>
    </row>
    <row r="33" s="133" customFormat="1" ht="18" customHeight="1" spans="1:10">
      <c r="A33" s="156" t="s">
        <v>756</v>
      </c>
      <c r="B33" s="156"/>
      <c r="C33" s="156"/>
      <c r="D33" s="156"/>
      <c r="E33" s="156"/>
      <c r="F33" s="156"/>
      <c r="G33" s="156"/>
      <c r="H33" s="156"/>
      <c r="I33" s="156"/>
      <c r="J33" s="156"/>
    </row>
    <row r="34" ht="24" customHeight="1" spans="1:10">
      <c r="A34" s="44" t="s">
        <v>757</v>
      </c>
      <c r="B34" s="44"/>
      <c r="C34" s="44"/>
      <c r="D34" s="44"/>
      <c r="E34" s="44"/>
      <c r="F34" s="44"/>
      <c r="G34" s="44"/>
      <c r="H34" s="44"/>
      <c r="I34" s="44"/>
      <c r="J34" s="44"/>
    </row>
    <row r="35" ht="24" customHeight="1" spans="1:10">
      <c r="A35" s="44" t="s">
        <v>758</v>
      </c>
      <c r="B35" s="44"/>
      <c r="C35" s="44"/>
      <c r="D35" s="44"/>
      <c r="E35" s="44"/>
      <c r="F35" s="44"/>
      <c r="G35" s="44"/>
      <c r="H35" s="44"/>
      <c r="I35" s="44"/>
      <c r="J35" s="44"/>
    </row>
    <row r="36" ht="24" customHeight="1" spans="1:10">
      <c r="A36" s="44" t="s">
        <v>759</v>
      </c>
      <c r="B36" s="44"/>
      <c r="C36" s="44"/>
      <c r="D36" s="44"/>
      <c r="E36" s="44"/>
      <c r="F36" s="44"/>
      <c r="G36" s="44"/>
      <c r="H36" s="44"/>
      <c r="I36" s="44"/>
      <c r="J36" s="44"/>
    </row>
    <row r="37" ht="15.6" spans="1:10">
      <c r="A37" s="45"/>
      <c r="B37" s="45"/>
      <c r="C37" s="45"/>
      <c r="D37" s="45"/>
      <c r="E37" s="45"/>
      <c r="F37" s="45"/>
      <c r="G37" s="45"/>
      <c r="H37" s="45"/>
      <c r="I37" s="45"/>
      <c r="J37"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1 D24 D15:D19">
      <formula1>"＝,＞,＜,≥,≤"</formula1>
    </dataValidation>
    <dataValidation type="list" allowBlank="1" showInputMessage="1" sqref="J26">
      <formula1>"优,良,中,差"</formula1>
    </dataValidation>
  </dataValidations>
  <pageMargins left="0.751388888888889" right="0.751388888888889" top="1" bottom="1" header="0.5" footer="0.5"/>
  <pageSetup paperSize="9" scale="6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F12" sqref="F12:J12"/>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1344000</v>
      </c>
      <c r="F7" s="11">
        <f>SUM(F8:F10)</f>
        <v>1344000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1344000</v>
      </c>
      <c r="F8" s="134">
        <v>1344000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878</v>
      </c>
      <c r="C12" s="136"/>
      <c r="D12" s="136"/>
      <c r="E12" s="137"/>
      <c r="F12" s="138" t="s">
        <v>878</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870</v>
      </c>
      <c r="D15" s="140" t="s">
        <v>684</v>
      </c>
      <c r="E15" s="141">
        <v>0.91</v>
      </c>
      <c r="F15" s="142" t="s">
        <v>790</v>
      </c>
      <c r="G15" s="141">
        <v>0.91</v>
      </c>
      <c r="H15" s="141">
        <v>30</v>
      </c>
      <c r="I15" s="141">
        <v>28</v>
      </c>
      <c r="J15" s="157"/>
    </row>
    <row r="16" ht="31" customHeight="1" spans="1:10">
      <c r="A16" s="9"/>
      <c r="B16" s="28" t="s">
        <v>682</v>
      </c>
      <c r="C16" s="139" t="s">
        <v>871</v>
      </c>
      <c r="D16" s="140" t="s">
        <v>673</v>
      </c>
      <c r="E16" s="143">
        <v>95</v>
      </c>
      <c r="F16" s="142" t="s">
        <v>685</v>
      </c>
      <c r="G16" s="144">
        <v>0.95</v>
      </c>
      <c r="H16" s="145">
        <v>20</v>
      </c>
      <c r="I16" s="145">
        <v>20</v>
      </c>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872</v>
      </c>
      <c r="D20" s="140" t="s">
        <v>684</v>
      </c>
      <c r="E20" s="150" t="s">
        <v>802</v>
      </c>
      <c r="F20" s="142" t="s">
        <v>697</v>
      </c>
      <c r="G20" s="151" t="s">
        <v>802</v>
      </c>
      <c r="H20" s="145">
        <v>20</v>
      </c>
      <c r="I20" s="145">
        <v>19</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40" customHeight="1" spans="1:10">
      <c r="A23" s="32" t="s">
        <v>711</v>
      </c>
      <c r="B23" s="37" t="s">
        <v>745</v>
      </c>
      <c r="C23" s="149" t="s">
        <v>873</v>
      </c>
      <c r="D23" s="140" t="s">
        <v>673</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95</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workbookViewId="0">
      <selection activeCell="F9" sqref="F9"/>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710814</v>
      </c>
      <c r="F7" s="11">
        <f>SUM(F8:F10)</f>
        <v>710814</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710814</v>
      </c>
      <c r="F8" s="134">
        <v>710814</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880</v>
      </c>
      <c r="C12" s="136"/>
      <c r="D12" s="136"/>
      <c r="E12" s="137"/>
      <c r="F12" s="138" t="s">
        <v>881</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882</v>
      </c>
      <c r="D15" s="140" t="s">
        <v>673</v>
      </c>
      <c r="E15" s="141">
        <v>90</v>
      </c>
      <c r="F15" s="142" t="s">
        <v>685</v>
      </c>
      <c r="G15" s="163">
        <v>0.9</v>
      </c>
      <c r="H15" s="141">
        <v>20</v>
      </c>
      <c r="I15" s="141">
        <v>18</v>
      </c>
      <c r="J15" s="157"/>
    </row>
    <row r="16" ht="39" customHeight="1" spans="1:10">
      <c r="A16" s="9"/>
      <c r="B16" s="28" t="s">
        <v>671</v>
      </c>
      <c r="C16" s="139" t="s">
        <v>883</v>
      </c>
      <c r="D16" s="140" t="s">
        <v>684</v>
      </c>
      <c r="E16" s="141">
        <v>100</v>
      </c>
      <c r="F16" s="142" t="s">
        <v>685</v>
      </c>
      <c r="G16" s="164">
        <v>1</v>
      </c>
      <c r="H16" s="159">
        <v>15</v>
      </c>
      <c r="I16" s="159">
        <v>14</v>
      </c>
      <c r="J16" s="157"/>
    </row>
    <row r="17" ht="31" customHeight="1" spans="1:10">
      <c r="A17" s="9"/>
      <c r="B17" s="28" t="s">
        <v>682</v>
      </c>
      <c r="C17" s="139" t="s">
        <v>884</v>
      </c>
      <c r="D17" s="140" t="s">
        <v>673</v>
      </c>
      <c r="E17" s="143">
        <v>70</v>
      </c>
      <c r="F17" s="142" t="s">
        <v>685</v>
      </c>
      <c r="G17" s="144">
        <v>0.7</v>
      </c>
      <c r="H17" s="145">
        <v>15</v>
      </c>
      <c r="I17" s="145">
        <v>14</v>
      </c>
      <c r="J17" s="27"/>
    </row>
    <row r="18" ht="24" customHeight="1" spans="1:10">
      <c r="A18" s="9"/>
      <c r="B18" s="28" t="s">
        <v>687</v>
      </c>
      <c r="C18" s="146"/>
      <c r="D18" s="140"/>
      <c r="E18" s="147"/>
      <c r="F18" s="142"/>
      <c r="G18" s="147"/>
      <c r="H18" s="145"/>
      <c r="I18" s="145"/>
      <c r="J18" s="27"/>
    </row>
    <row r="19" ht="28" customHeight="1" spans="1:10">
      <c r="A19" s="9"/>
      <c r="B19" s="9" t="s">
        <v>690</v>
      </c>
      <c r="C19" s="149"/>
      <c r="D19" s="140"/>
      <c r="E19" s="150"/>
      <c r="F19" s="142"/>
      <c r="G19" s="151"/>
      <c r="H19" s="145"/>
      <c r="I19" s="145"/>
      <c r="J19" s="27"/>
    </row>
    <row r="20" ht="30" customHeight="1" spans="1:10">
      <c r="A20" s="9" t="s">
        <v>691</v>
      </c>
      <c r="B20" s="9" t="s">
        <v>740</v>
      </c>
      <c r="C20" s="149"/>
      <c r="D20" s="140"/>
      <c r="E20" s="150"/>
      <c r="F20" s="142"/>
      <c r="G20" s="151"/>
      <c r="H20" s="145"/>
      <c r="I20" s="145"/>
      <c r="J20" s="27"/>
    </row>
    <row r="21" ht="39" customHeight="1" spans="1:10">
      <c r="A21" s="9"/>
      <c r="B21" s="9" t="s">
        <v>741</v>
      </c>
      <c r="C21" s="149" t="s">
        <v>885</v>
      </c>
      <c r="D21" s="140" t="s">
        <v>684</v>
      </c>
      <c r="E21" s="150" t="s">
        <v>886</v>
      </c>
      <c r="F21" s="142" t="s">
        <v>697</v>
      </c>
      <c r="G21" s="151" t="s">
        <v>886</v>
      </c>
      <c r="H21" s="145">
        <v>10</v>
      </c>
      <c r="I21" s="145">
        <v>10</v>
      </c>
      <c r="J21" s="27"/>
    </row>
    <row r="22" ht="30" customHeight="1" spans="1:10">
      <c r="A22" s="9"/>
      <c r="B22" s="9" t="s">
        <v>741</v>
      </c>
      <c r="C22" s="149" t="s">
        <v>772</v>
      </c>
      <c r="D22" s="140" t="s">
        <v>684</v>
      </c>
      <c r="E22" s="150">
        <v>0</v>
      </c>
      <c r="F22" s="142" t="s">
        <v>697</v>
      </c>
      <c r="G22" s="151" t="s">
        <v>704</v>
      </c>
      <c r="H22" s="145">
        <v>10</v>
      </c>
      <c r="I22" s="145">
        <v>10</v>
      </c>
      <c r="J22" s="27"/>
    </row>
    <row r="23" ht="30" customHeight="1" spans="1:10">
      <c r="A23" s="9"/>
      <c r="B23" s="9" t="s">
        <v>742</v>
      </c>
      <c r="C23" s="149"/>
      <c r="D23" s="140"/>
      <c r="E23" s="150"/>
      <c r="F23" s="142"/>
      <c r="G23" s="151"/>
      <c r="H23" s="145"/>
      <c r="I23" s="145"/>
      <c r="J23" s="27"/>
    </row>
    <row r="24" ht="30" customHeight="1" spans="1:10">
      <c r="A24" s="9"/>
      <c r="B24" s="55" t="s">
        <v>743</v>
      </c>
      <c r="C24" s="149"/>
      <c r="D24" s="140"/>
      <c r="E24" s="150"/>
      <c r="F24" s="142"/>
      <c r="G24" s="151"/>
      <c r="H24" s="145"/>
      <c r="I24" s="145"/>
      <c r="J24" s="27"/>
    </row>
    <row r="25" ht="40" customHeight="1" spans="1:10">
      <c r="A25" s="32" t="s">
        <v>711</v>
      </c>
      <c r="B25" s="37" t="s">
        <v>745</v>
      </c>
      <c r="C25" s="149" t="s">
        <v>887</v>
      </c>
      <c r="D25" s="140" t="s">
        <v>673</v>
      </c>
      <c r="E25" s="152" t="s">
        <v>785</v>
      </c>
      <c r="F25" s="152" t="s">
        <v>685</v>
      </c>
      <c r="G25" s="153">
        <v>0.9</v>
      </c>
      <c r="H25" s="145">
        <v>20</v>
      </c>
      <c r="I25" s="145">
        <v>20</v>
      </c>
      <c r="J25" s="48" t="s">
        <v>747</v>
      </c>
    </row>
    <row r="26" ht="54" customHeight="1" spans="1:10">
      <c r="A26" s="38" t="s">
        <v>748</v>
      </c>
      <c r="B26" s="38"/>
      <c r="C26" s="38"/>
      <c r="D26" s="154" t="s">
        <v>546</v>
      </c>
      <c r="E26" s="155"/>
      <c r="F26" s="155"/>
      <c r="G26" s="155"/>
      <c r="H26" s="155"/>
      <c r="I26" s="158"/>
      <c r="J26" s="50" t="s">
        <v>749</v>
      </c>
    </row>
    <row r="27" ht="25.5" customHeight="1" spans="1:10">
      <c r="A27" s="41" t="s">
        <v>750</v>
      </c>
      <c r="B27" s="41"/>
      <c r="C27" s="41"/>
      <c r="D27" s="41"/>
      <c r="E27" s="41"/>
      <c r="F27" s="41"/>
      <c r="G27" s="41"/>
      <c r="H27" s="41">
        <v>100</v>
      </c>
      <c r="I27" s="51">
        <f>SUM(I7,I15:I25)</f>
        <v>96</v>
      </c>
      <c r="J27" s="52" t="s">
        <v>751</v>
      </c>
    </row>
    <row r="28" ht="16.95" customHeight="1"/>
    <row r="29" ht="28.95" customHeight="1" spans="1:10">
      <c r="A29" s="42" t="s">
        <v>715</v>
      </c>
      <c r="B29" s="43"/>
      <c r="C29" s="43"/>
      <c r="D29" s="43"/>
      <c r="E29" s="43"/>
      <c r="F29" s="43"/>
      <c r="G29" s="43"/>
      <c r="H29" s="43"/>
      <c r="I29" s="43"/>
      <c r="J29" s="53"/>
    </row>
    <row r="30" ht="27" customHeight="1" spans="1:10">
      <c r="A30" s="44" t="s">
        <v>752</v>
      </c>
      <c r="B30" s="44"/>
      <c r="C30" s="44"/>
      <c r="D30" s="44"/>
      <c r="E30" s="44"/>
      <c r="F30" s="44"/>
      <c r="G30" s="44"/>
      <c r="H30" s="44"/>
      <c r="I30" s="44"/>
      <c r="J30" s="44"/>
    </row>
    <row r="31" ht="19.05" customHeight="1" spans="1:10">
      <c r="A31" s="44" t="s">
        <v>753</v>
      </c>
      <c r="B31" s="44"/>
      <c r="C31" s="44"/>
      <c r="D31" s="44"/>
      <c r="E31" s="44"/>
      <c r="F31" s="44"/>
      <c r="G31" s="44"/>
      <c r="H31" s="44"/>
      <c r="I31" s="44"/>
      <c r="J31" s="44"/>
    </row>
    <row r="32" ht="18" customHeight="1" spans="1:10">
      <c r="A32" s="44" t="s">
        <v>754</v>
      </c>
      <c r="B32" s="44"/>
      <c r="C32" s="44"/>
      <c r="D32" s="44"/>
      <c r="E32" s="44"/>
      <c r="F32" s="44"/>
      <c r="G32" s="44"/>
      <c r="H32" s="44"/>
      <c r="I32" s="44"/>
      <c r="J32" s="44"/>
    </row>
    <row r="33" ht="18" customHeight="1" spans="1:10">
      <c r="A33" s="44" t="s">
        <v>755</v>
      </c>
      <c r="B33" s="44"/>
      <c r="C33" s="44"/>
      <c r="D33" s="44"/>
      <c r="E33" s="44"/>
      <c r="F33" s="44"/>
      <c r="G33" s="44"/>
      <c r="H33" s="44"/>
      <c r="I33" s="44"/>
      <c r="J33" s="44"/>
    </row>
    <row r="34" s="133" customFormat="1" ht="18" customHeight="1" spans="1:10">
      <c r="A34" s="156" t="s">
        <v>756</v>
      </c>
      <c r="B34" s="156"/>
      <c r="C34" s="156"/>
      <c r="D34" s="156"/>
      <c r="E34" s="156"/>
      <c r="F34" s="156"/>
      <c r="G34" s="156"/>
      <c r="H34" s="156"/>
      <c r="I34" s="156"/>
      <c r="J34" s="156"/>
    </row>
    <row r="35" ht="24" customHeight="1" spans="1:10">
      <c r="A35" s="44" t="s">
        <v>757</v>
      </c>
      <c r="B35" s="44"/>
      <c r="C35" s="44"/>
      <c r="D35" s="44"/>
      <c r="E35" s="44"/>
      <c r="F35" s="44"/>
      <c r="G35" s="44"/>
      <c r="H35" s="44"/>
      <c r="I35" s="44"/>
      <c r="J35" s="44"/>
    </row>
    <row r="36" ht="24" customHeight="1" spans="1:10">
      <c r="A36" s="44" t="s">
        <v>758</v>
      </c>
      <c r="B36" s="44"/>
      <c r="C36" s="44"/>
      <c r="D36" s="44"/>
      <c r="E36" s="44"/>
      <c r="F36" s="44"/>
      <c r="G36" s="44"/>
      <c r="H36" s="44"/>
      <c r="I36" s="44"/>
      <c r="J36" s="44"/>
    </row>
    <row r="37" ht="24" customHeight="1" spans="1:10">
      <c r="A37" s="44" t="s">
        <v>759</v>
      </c>
      <c r="B37" s="44"/>
      <c r="C37" s="44"/>
      <c r="D37" s="44"/>
      <c r="E37" s="44"/>
      <c r="F37" s="44"/>
      <c r="G37" s="44"/>
      <c r="H37" s="44"/>
      <c r="I37" s="44"/>
      <c r="J37" s="44"/>
    </row>
    <row r="38" ht="15.6" spans="1:10">
      <c r="A38" s="45"/>
      <c r="B38" s="45"/>
      <c r="C38" s="45"/>
      <c r="D38" s="45"/>
      <c r="E38" s="45"/>
      <c r="F38" s="45"/>
      <c r="G38" s="45"/>
      <c r="H38" s="45"/>
      <c r="I38" s="45"/>
      <c r="J38"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38:J38"/>
    <mergeCell ref="A11:A12"/>
    <mergeCell ref="A15:A19"/>
    <mergeCell ref="A20:A24"/>
    <mergeCell ref="G13:G14"/>
    <mergeCell ref="H13:H14"/>
    <mergeCell ref="I13:I14"/>
    <mergeCell ref="J13:J14"/>
    <mergeCell ref="A6:B10"/>
  </mergeCells>
  <dataValidations count="2">
    <dataValidation type="list" allowBlank="1" showInputMessage="1" sqref="D25 D15:D19 D21:D22">
      <formula1>"＝,＞,＜,≥,≤"</formula1>
    </dataValidation>
    <dataValidation type="list" allowBlank="1" showInputMessage="1" sqref="J27">
      <formula1>"优,良,中,差"</formula1>
    </dataValidation>
  </dataValidations>
  <pageMargins left="0.751388888888889" right="0.751388888888889" top="1" bottom="1" header="0.5" footer="0.5"/>
  <pageSetup paperSize="9" scale="64"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I24" sqref="I24"/>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888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3400000</v>
      </c>
      <c r="F7" s="11">
        <f>SUM(F8:F10)</f>
        <v>3400000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3400000</v>
      </c>
      <c r="F8" s="134">
        <v>3400000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889</v>
      </c>
      <c r="C12" s="136"/>
      <c r="D12" s="136"/>
      <c r="E12" s="137"/>
      <c r="F12" s="138" t="s">
        <v>890</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891</v>
      </c>
      <c r="D15" s="140" t="s">
        <v>673</v>
      </c>
      <c r="E15" s="141">
        <v>6</v>
      </c>
      <c r="F15" s="142" t="s">
        <v>892</v>
      </c>
      <c r="G15" s="143">
        <v>6.01</v>
      </c>
      <c r="H15" s="141">
        <v>40</v>
      </c>
      <c r="I15" s="141">
        <v>40</v>
      </c>
      <c r="J15" s="157"/>
    </row>
    <row r="16" ht="25"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45"/>
      <c r="J17" s="27"/>
    </row>
    <row r="18" ht="28" customHeight="1" spans="1:10">
      <c r="A18" s="9"/>
      <c r="B18" s="9" t="s">
        <v>690</v>
      </c>
      <c r="C18" s="149"/>
      <c r="D18" s="140"/>
      <c r="E18" s="150"/>
      <c r="F18" s="142"/>
      <c r="G18" s="151"/>
      <c r="H18" s="145"/>
      <c r="I18" s="145"/>
      <c r="J18" s="27"/>
    </row>
    <row r="19" ht="30" customHeight="1" spans="1:10">
      <c r="A19" s="9" t="s">
        <v>691</v>
      </c>
      <c r="B19" s="9" t="s">
        <v>740</v>
      </c>
      <c r="C19" s="149"/>
      <c r="D19" s="140"/>
      <c r="E19" s="150"/>
      <c r="F19" s="142"/>
      <c r="G19" s="151"/>
      <c r="H19" s="145"/>
      <c r="I19" s="145"/>
      <c r="J19" s="27"/>
    </row>
    <row r="20" ht="39" customHeight="1" spans="1:10">
      <c r="A20" s="9"/>
      <c r="B20" s="9" t="s">
        <v>741</v>
      </c>
      <c r="C20" s="139" t="s">
        <v>893</v>
      </c>
      <c r="D20" s="140" t="s">
        <v>684</v>
      </c>
      <c r="E20" s="143" t="s">
        <v>894</v>
      </c>
      <c r="F20" s="142" t="s">
        <v>697</v>
      </c>
      <c r="G20" s="151" t="s">
        <v>886</v>
      </c>
      <c r="H20" s="145">
        <v>15</v>
      </c>
      <c r="I20" s="145">
        <v>13</v>
      </c>
      <c r="J20" s="27"/>
    </row>
    <row r="21" ht="30" customHeight="1" spans="1:10">
      <c r="A21" s="9"/>
      <c r="B21" s="9" t="s">
        <v>741</v>
      </c>
      <c r="C21" s="149" t="s">
        <v>772</v>
      </c>
      <c r="D21" s="140" t="s">
        <v>684</v>
      </c>
      <c r="E21" s="150">
        <v>0</v>
      </c>
      <c r="F21" s="142" t="s">
        <v>697</v>
      </c>
      <c r="G21" s="151" t="s">
        <v>704</v>
      </c>
      <c r="H21" s="145">
        <v>15</v>
      </c>
      <c r="I21" s="145">
        <v>15</v>
      </c>
      <c r="J21" s="27"/>
    </row>
    <row r="22" ht="30" customHeight="1" spans="1:10">
      <c r="A22" s="9"/>
      <c r="B22" s="9" t="s">
        <v>742</v>
      </c>
      <c r="C22" s="149"/>
      <c r="D22" s="140"/>
      <c r="E22" s="150"/>
      <c r="F22" s="142"/>
      <c r="G22" s="151"/>
      <c r="H22" s="145"/>
      <c r="I22" s="145"/>
      <c r="J22" s="27"/>
    </row>
    <row r="23" ht="30" customHeight="1" spans="1:10">
      <c r="A23" s="9"/>
      <c r="B23" s="55" t="s">
        <v>743</v>
      </c>
      <c r="C23" s="149"/>
      <c r="D23" s="140"/>
      <c r="E23" s="150"/>
      <c r="F23" s="142"/>
      <c r="G23" s="151"/>
      <c r="H23" s="145"/>
      <c r="I23" s="145"/>
      <c r="J23" s="27"/>
    </row>
    <row r="24" ht="40" customHeight="1" spans="1:10">
      <c r="A24" s="32" t="s">
        <v>711</v>
      </c>
      <c r="B24" s="37" t="s">
        <v>745</v>
      </c>
      <c r="C24" s="149" t="s">
        <v>712</v>
      </c>
      <c r="D24" s="140" t="s">
        <v>673</v>
      </c>
      <c r="E24" s="152" t="s">
        <v>785</v>
      </c>
      <c r="F24" s="152" t="s">
        <v>685</v>
      </c>
      <c r="G24" s="153">
        <v>0.9</v>
      </c>
      <c r="H24" s="145">
        <v>20</v>
      </c>
      <c r="I24" s="145">
        <v>18</v>
      </c>
      <c r="J24" s="48" t="s">
        <v>747</v>
      </c>
    </row>
    <row r="25" ht="54" customHeight="1" spans="1:10">
      <c r="A25" s="38" t="s">
        <v>748</v>
      </c>
      <c r="B25" s="38"/>
      <c r="C25" s="38"/>
      <c r="D25" s="154" t="s">
        <v>546</v>
      </c>
      <c r="E25" s="155"/>
      <c r="F25" s="155"/>
      <c r="G25" s="155"/>
      <c r="H25" s="155"/>
      <c r="I25" s="158"/>
      <c r="J25" s="50" t="s">
        <v>749</v>
      </c>
    </row>
    <row r="26" ht="25.5" customHeight="1" spans="1:10">
      <c r="A26" s="41" t="s">
        <v>750</v>
      </c>
      <c r="B26" s="41"/>
      <c r="C26" s="41"/>
      <c r="D26" s="41"/>
      <c r="E26" s="41"/>
      <c r="F26" s="41"/>
      <c r="G26" s="41"/>
      <c r="H26" s="41">
        <v>100</v>
      </c>
      <c r="I26" s="51">
        <f>SUM(I7,I15:I24)</f>
        <v>96</v>
      </c>
      <c r="J26" s="52" t="s">
        <v>751</v>
      </c>
    </row>
    <row r="27" ht="16.95" customHeight="1"/>
    <row r="28" ht="28.95" customHeight="1" spans="1:10">
      <c r="A28" s="42" t="s">
        <v>715</v>
      </c>
      <c r="B28" s="43"/>
      <c r="C28" s="43"/>
      <c r="D28" s="43"/>
      <c r="E28" s="43"/>
      <c r="F28" s="43"/>
      <c r="G28" s="43"/>
      <c r="H28" s="43"/>
      <c r="I28" s="43"/>
      <c r="J28" s="53"/>
    </row>
    <row r="29" ht="27" customHeight="1" spans="1:10">
      <c r="A29" s="44" t="s">
        <v>752</v>
      </c>
      <c r="B29" s="44"/>
      <c r="C29" s="44"/>
      <c r="D29" s="44"/>
      <c r="E29" s="44"/>
      <c r="F29" s="44"/>
      <c r="G29" s="44"/>
      <c r="H29" s="44"/>
      <c r="I29" s="44"/>
      <c r="J29" s="44"/>
    </row>
    <row r="30" ht="19.05" customHeight="1" spans="1:10">
      <c r="A30" s="44" t="s">
        <v>753</v>
      </c>
      <c r="B30" s="44"/>
      <c r="C30" s="44"/>
      <c r="D30" s="44"/>
      <c r="E30" s="44"/>
      <c r="F30" s="44"/>
      <c r="G30" s="44"/>
      <c r="H30" s="44"/>
      <c r="I30" s="44"/>
      <c r="J30" s="44"/>
    </row>
    <row r="31" ht="18" customHeight="1" spans="1:10">
      <c r="A31" s="44" t="s">
        <v>754</v>
      </c>
      <c r="B31" s="44"/>
      <c r="C31" s="44"/>
      <c r="D31" s="44"/>
      <c r="E31" s="44"/>
      <c r="F31" s="44"/>
      <c r="G31" s="44"/>
      <c r="H31" s="44"/>
      <c r="I31" s="44"/>
      <c r="J31" s="44"/>
    </row>
    <row r="32" ht="18" customHeight="1" spans="1:10">
      <c r="A32" s="44" t="s">
        <v>755</v>
      </c>
      <c r="B32" s="44"/>
      <c r="C32" s="44"/>
      <c r="D32" s="44"/>
      <c r="E32" s="44"/>
      <c r="F32" s="44"/>
      <c r="G32" s="44"/>
      <c r="H32" s="44"/>
      <c r="I32" s="44"/>
      <c r="J32" s="44"/>
    </row>
    <row r="33" s="133" customFormat="1" ht="18" customHeight="1" spans="1:10">
      <c r="A33" s="156" t="s">
        <v>756</v>
      </c>
      <c r="B33" s="156"/>
      <c r="C33" s="156"/>
      <c r="D33" s="156"/>
      <c r="E33" s="156"/>
      <c r="F33" s="156"/>
      <c r="G33" s="156"/>
      <c r="H33" s="156"/>
      <c r="I33" s="156"/>
      <c r="J33" s="156"/>
    </row>
    <row r="34" ht="24" customHeight="1" spans="1:10">
      <c r="A34" s="44" t="s">
        <v>757</v>
      </c>
      <c r="B34" s="44"/>
      <c r="C34" s="44"/>
      <c r="D34" s="44"/>
      <c r="E34" s="44"/>
      <c r="F34" s="44"/>
      <c r="G34" s="44"/>
      <c r="H34" s="44"/>
      <c r="I34" s="44"/>
      <c r="J34" s="44"/>
    </row>
    <row r="35" ht="24" customHeight="1" spans="1:10">
      <c r="A35" s="44" t="s">
        <v>758</v>
      </c>
      <c r="B35" s="44"/>
      <c r="C35" s="44"/>
      <c r="D35" s="44"/>
      <c r="E35" s="44"/>
      <c r="F35" s="44"/>
      <c r="G35" s="44"/>
      <c r="H35" s="44"/>
      <c r="I35" s="44"/>
      <c r="J35" s="44"/>
    </row>
    <row r="36" ht="24" customHeight="1" spans="1:10">
      <c r="A36" s="44" t="s">
        <v>759</v>
      </c>
      <c r="B36" s="44"/>
      <c r="C36" s="44"/>
      <c r="D36" s="44"/>
      <c r="E36" s="44"/>
      <c r="F36" s="44"/>
      <c r="G36" s="44"/>
      <c r="H36" s="44"/>
      <c r="I36" s="44"/>
      <c r="J36" s="44"/>
    </row>
    <row r="37" ht="15.6" spans="1:10">
      <c r="A37" s="45"/>
      <c r="B37" s="45"/>
      <c r="C37" s="45"/>
      <c r="D37" s="45"/>
      <c r="E37" s="45"/>
      <c r="F37" s="45"/>
      <c r="G37" s="45"/>
      <c r="H37" s="45"/>
      <c r="I37" s="45"/>
      <c r="J37"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8"/>
    <mergeCell ref="A19:A23"/>
    <mergeCell ref="G13:G14"/>
    <mergeCell ref="H13:H14"/>
    <mergeCell ref="I13:I14"/>
    <mergeCell ref="J13:J14"/>
    <mergeCell ref="A6:B10"/>
  </mergeCells>
  <dataValidations count="2">
    <dataValidation type="list" allowBlank="1" showInputMessage="1" sqref="D24 D15:D18 D20:D21">
      <formula1>"＝,＞,＜,≥,≤"</formula1>
    </dataValidation>
    <dataValidation type="list" allowBlank="1" showInputMessage="1" sqref="J26">
      <formula1>"优,良,中,差"</formula1>
    </dataValidation>
  </dataValidations>
  <pageMargins left="0.751388888888889" right="0.751388888888889" top="1" bottom="1" header="0.5" footer="0.5"/>
  <pageSetup paperSize="9" scale="67"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K19" sqref="K19"/>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895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1000000</v>
      </c>
      <c r="F7" s="11">
        <f>SUM(F8:F10)</f>
        <v>1000000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1000000</v>
      </c>
      <c r="F8" s="134">
        <v>1000000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896</v>
      </c>
      <c r="C12" s="136"/>
      <c r="D12" s="136"/>
      <c r="E12" s="137"/>
      <c r="F12" s="138" t="s">
        <v>897</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898</v>
      </c>
      <c r="D15" s="140" t="s">
        <v>684</v>
      </c>
      <c r="E15" s="141">
        <v>5</v>
      </c>
      <c r="F15" s="142" t="s">
        <v>899</v>
      </c>
      <c r="G15" s="143" t="s">
        <v>900</v>
      </c>
      <c r="H15" s="141">
        <v>50</v>
      </c>
      <c r="I15" s="141">
        <v>50</v>
      </c>
      <c r="J15" s="157"/>
    </row>
    <row r="16" ht="25"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45"/>
      <c r="J17" s="27"/>
    </row>
    <row r="18" ht="28" customHeight="1" spans="1:10">
      <c r="A18" s="9"/>
      <c r="B18" s="9" t="s">
        <v>690</v>
      </c>
      <c r="C18" s="149"/>
      <c r="D18" s="140"/>
      <c r="E18" s="150"/>
      <c r="F18" s="142"/>
      <c r="G18" s="151"/>
      <c r="H18" s="145"/>
      <c r="I18" s="145"/>
      <c r="J18" s="27"/>
    </row>
    <row r="19" ht="30" customHeight="1" spans="1:10">
      <c r="A19" s="9" t="s">
        <v>691</v>
      </c>
      <c r="B19" s="9" t="s">
        <v>740</v>
      </c>
      <c r="C19" s="149"/>
      <c r="D19" s="140"/>
      <c r="E19" s="150"/>
      <c r="F19" s="142"/>
      <c r="G19" s="151"/>
      <c r="H19" s="145"/>
      <c r="I19" s="145"/>
      <c r="J19" s="27"/>
    </row>
    <row r="20" ht="30" customHeight="1" spans="1:10">
      <c r="A20" s="9"/>
      <c r="B20" s="9" t="s">
        <v>741</v>
      </c>
      <c r="C20" s="149" t="s">
        <v>772</v>
      </c>
      <c r="D20" s="140" t="s">
        <v>684</v>
      </c>
      <c r="E20" s="150">
        <v>0</v>
      </c>
      <c r="F20" s="142" t="s">
        <v>697</v>
      </c>
      <c r="G20" s="151" t="s">
        <v>704</v>
      </c>
      <c r="H20" s="145">
        <v>20</v>
      </c>
      <c r="I20" s="145">
        <v>18</v>
      </c>
      <c r="J20" s="27"/>
    </row>
    <row r="21" ht="30" customHeight="1" spans="1:10">
      <c r="A21" s="9"/>
      <c r="B21" s="9" t="s">
        <v>742</v>
      </c>
      <c r="C21" s="149"/>
      <c r="D21" s="140"/>
      <c r="E21" s="150"/>
      <c r="F21" s="142"/>
      <c r="G21" s="151"/>
      <c r="H21" s="145"/>
      <c r="I21" s="145"/>
      <c r="J21" s="27"/>
    </row>
    <row r="22" ht="30" customHeight="1" spans="1:10">
      <c r="A22" s="9"/>
      <c r="B22" s="55" t="s">
        <v>743</v>
      </c>
      <c r="C22" s="149"/>
      <c r="D22" s="140"/>
      <c r="E22" s="150"/>
      <c r="F22" s="142"/>
      <c r="G22" s="151"/>
      <c r="H22" s="145"/>
      <c r="I22" s="145"/>
      <c r="J22" s="27"/>
    </row>
    <row r="23" ht="40" customHeight="1" spans="1:10">
      <c r="A23" s="32" t="s">
        <v>711</v>
      </c>
      <c r="B23" s="37" t="s">
        <v>745</v>
      </c>
      <c r="C23" s="149" t="s">
        <v>901</v>
      </c>
      <c r="D23" s="140" t="s">
        <v>673</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96</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opLeftCell="A4" workbookViewId="0">
      <selection activeCell="I24" sqref="I24"/>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902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1000000</v>
      </c>
      <c r="F7" s="11">
        <f>SUM(F8:F10)</f>
        <v>1000000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1000000</v>
      </c>
      <c r="F8" s="134">
        <v>1000000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903</v>
      </c>
      <c r="C12" s="136"/>
      <c r="D12" s="136"/>
      <c r="E12" s="137"/>
      <c r="F12" s="138" t="s">
        <v>903</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904</v>
      </c>
      <c r="D15" s="140" t="s">
        <v>673</v>
      </c>
      <c r="E15" s="141">
        <v>18</v>
      </c>
      <c r="F15" s="142" t="s">
        <v>790</v>
      </c>
      <c r="G15" s="143" t="s">
        <v>905</v>
      </c>
      <c r="H15" s="141">
        <v>20</v>
      </c>
      <c r="I15" s="141">
        <v>18</v>
      </c>
      <c r="J15" s="157"/>
    </row>
    <row r="16" ht="30" customHeight="1" spans="1:10">
      <c r="A16" s="9"/>
      <c r="B16" s="28" t="s">
        <v>671</v>
      </c>
      <c r="C16" s="139" t="s">
        <v>906</v>
      </c>
      <c r="D16" s="140" t="s">
        <v>673</v>
      </c>
      <c r="E16" s="141">
        <v>4</v>
      </c>
      <c r="F16" s="142" t="s">
        <v>679</v>
      </c>
      <c r="G16" s="161" t="s">
        <v>907</v>
      </c>
      <c r="H16" s="159">
        <v>20</v>
      </c>
      <c r="I16" s="159">
        <v>19</v>
      </c>
      <c r="J16" s="157"/>
    </row>
    <row r="17" ht="25" customHeight="1" spans="1:10">
      <c r="A17" s="9"/>
      <c r="B17" s="28" t="s">
        <v>682</v>
      </c>
      <c r="C17" s="139"/>
      <c r="D17" s="140"/>
      <c r="E17" s="143"/>
      <c r="F17" s="142"/>
      <c r="G17" s="144"/>
      <c r="H17" s="145"/>
      <c r="I17" s="145"/>
      <c r="J17" s="27"/>
    </row>
    <row r="18" ht="24" customHeight="1" spans="1:10">
      <c r="A18" s="9"/>
      <c r="B18" s="28" t="s">
        <v>687</v>
      </c>
      <c r="C18" s="146"/>
      <c r="D18" s="140"/>
      <c r="E18" s="147"/>
      <c r="F18" s="142"/>
      <c r="G18" s="147"/>
      <c r="H18" s="145"/>
      <c r="I18" s="145"/>
      <c r="J18" s="27"/>
    </row>
    <row r="19" ht="28" customHeight="1" spans="1:10">
      <c r="A19" s="9"/>
      <c r="B19" s="9" t="s">
        <v>690</v>
      </c>
      <c r="C19" s="149"/>
      <c r="D19" s="140"/>
      <c r="E19" s="150"/>
      <c r="F19" s="142"/>
      <c r="G19" s="151"/>
      <c r="H19" s="145"/>
      <c r="I19" s="145"/>
      <c r="J19" s="27"/>
    </row>
    <row r="20" ht="30" customHeight="1" spans="1:10">
      <c r="A20" s="9" t="s">
        <v>691</v>
      </c>
      <c r="B20" s="9" t="s">
        <v>740</v>
      </c>
      <c r="C20" s="149" t="s">
        <v>908</v>
      </c>
      <c r="D20" s="140" t="s">
        <v>769</v>
      </c>
      <c r="E20" s="162">
        <v>20</v>
      </c>
      <c r="F20" s="142" t="s">
        <v>685</v>
      </c>
      <c r="G20" s="144" t="s">
        <v>909</v>
      </c>
      <c r="H20" s="145">
        <v>15</v>
      </c>
      <c r="I20" s="145">
        <v>15</v>
      </c>
      <c r="J20" s="27"/>
    </row>
    <row r="21" ht="30" customHeight="1" spans="1:10">
      <c r="A21" s="9"/>
      <c r="B21" s="9" t="s">
        <v>741</v>
      </c>
      <c r="C21" s="149" t="s">
        <v>910</v>
      </c>
      <c r="D21" s="140" t="s">
        <v>684</v>
      </c>
      <c r="E21" s="150">
        <v>100</v>
      </c>
      <c r="F21" s="142" t="s">
        <v>685</v>
      </c>
      <c r="G21" s="144">
        <v>1</v>
      </c>
      <c r="H21" s="145">
        <v>15</v>
      </c>
      <c r="I21" s="145">
        <v>15</v>
      </c>
      <c r="J21" s="27"/>
    </row>
    <row r="22" ht="30" customHeight="1" spans="1:10">
      <c r="A22" s="9"/>
      <c r="B22" s="9" t="s">
        <v>742</v>
      </c>
      <c r="C22" s="149"/>
      <c r="D22" s="140"/>
      <c r="E22" s="150"/>
      <c r="F22" s="142"/>
      <c r="G22" s="151"/>
      <c r="H22" s="145"/>
      <c r="I22" s="145"/>
      <c r="J22" s="27"/>
    </row>
    <row r="23" ht="30" customHeight="1" spans="1:10">
      <c r="A23" s="9"/>
      <c r="B23" s="55" t="s">
        <v>743</v>
      </c>
      <c r="C23" s="149"/>
      <c r="D23" s="140"/>
      <c r="E23" s="150"/>
      <c r="F23" s="142"/>
      <c r="G23" s="151"/>
      <c r="H23" s="145"/>
      <c r="I23" s="145"/>
      <c r="J23" s="27"/>
    </row>
    <row r="24" ht="40" customHeight="1" spans="1:10">
      <c r="A24" s="32" t="s">
        <v>711</v>
      </c>
      <c r="B24" s="37" t="s">
        <v>745</v>
      </c>
      <c r="C24" s="149" t="s">
        <v>911</v>
      </c>
      <c r="D24" s="140" t="s">
        <v>673</v>
      </c>
      <c r="E24" s="152" t="s">
        <v>774</v>
      </c>
      <c r="F24" s="152" t="s">
        <v>685</v>
      </c>
      <c r="G24" s="153">
        <v>0.85</v>
      </c>
      <c r="H24" s="145">
        <v>20</v>
      </c>
      <c r="I24" s="145">
        <v>18</v>
      </c>
      <c r="J24" s="48" t="s">
        <v>747</v>
      </c>
    </row>
    <row r="25" ht="54" customHeight="1" spans="1:10">
      <c r="A25" s="38" t="s">
        <v>748</v>
      </c>
      <c r="B25" s="38"/>
      <c r="C25" s="38"/>
      <c r="D25" s="154" t="s">
        <v>546</v>
      </c>
      <c r="E25" s="155"/>
      <c r="F25" s="155"/>
      <c r="G25" s="155"/>
      <c r="H25" s="155"/>
      <c r="I25" s="158"/>
      <c r="J25" s="50" t="s">
        <v>749</v>
      </c>
    </row>
    <row r="26" ht="25.5" customHeight="1" spans="1:10">
      <c r="A26" s="41" t="s">
        <v>750</v>
      </c>
      <c r="B26" s="41"/>
      <c r="C26" s="41"/>
      <c r="D26" s="41"/>
      <c r="E26" s="41"/>
      <c r="F26" s="41"/>
      <c r="G26" s="41"/>
      <c r="H26" s="41">
        <v>100</v>
      </c>
      <c r="I26" s="51">
        <f>SUM(I7,I15:I24)</f>
        <v>95</v>
      </c>
      <c r="J26" s="52" t="s">
        <v>751</v>
      </c>
    </row>
    <row r="27" ht="16.95" customHeight="1"/>
    <row r="28" ht="28.95" customHeight="1" spans="1:10">
      <c r="A28" s="42" t="s">
        <v>715</v>
      </c>
      <c r="B28" s="43"/>
      <c r="C28" s="43"/>
      <c r="D28" s="43"/>
      <c r="E28" s="43"/>
      <c r="F28" s="43"/>
      <c r="G28" s="43"/>
      <c r="H28" s="43"/>
      <c r="I28" s="43"/>
      <c r="J28" s="53"/>
    </row>
    <row r="29" ht="27" customHeight="1" spans="1:10">
      <c r="A29" s="44" t="s">
        <v>752</v>
      </c>
      <c r="B29" s="44"/>
      <c r="C29" s="44"/>
      <c r="D29" s="44"/>
      <c r="E29" s="44"/>
      <c r="F29" s="44"/>
      <c r="G29" s="44"/>
      <c r="H29" s="44"/>
      <c r="I29" s="44"/>
      <c r="J29" s="44"/>
    </row>
    <row r="30" ht="19.05" customHeight="1" spans="1:10">
      <c r="A30" s="44" t="s">
        <v>753</v>
      </c>
      <c r="B30" s="44"/>
      <c r="C30" s="44"/>
      <c r="D30" s="44"/>
      <c r="E30" s="44"/>
      <c r="F30" s="44"/>
      <c r="G30" s="44"/>
      <c r="H30" s="44"/>
      <c r="I30" s="44"/>
      <c r="J30" s="44"/>
    </row>
    <row r="31" ht="18" customHeight="1" spans="1:10">
      <c r="A31" s="44" t="s">
        <v>754</v>
      </c>
      <c r="B31" s="44"/>
      <c r="C31" s="44"/>
      <c r="D31" s="44"/>
      <c r="E31" s="44"/>
      <c r="F31" s="44"/>
      <c r="G31" s="44"/>
      <c r="H31" s="44"/>
      <c r="I31" s="44"/>
      <c r="J31" s="44"/>
    </row>
    <row r="32" ht="18" customHeight="1" spans="1:10">
      <c r="A32" s="44" t="s">
        <v>755</v>
      </c>
      <c r="B32" s="44"/>
      <c r="C32" s="44"/>
      <c r="D32" s="44"/>
      <c r="E32" s="44"/>
      <c r="F32" s="44"/>
      <c r="G32" s="44"/>
      <c r="H32" s="44"/>
      <c r="I32" s="44"/>
      <c r="J32" s="44"/>
    </row>
    <row r="33" s="133" customFormat="1" ht="18" customHeight="1" spans="1:10">
      <c r="A33" s="156" t="s">
        <v>756</v>
      </c>
      <c r="B33" s="156"/>
      <c r="C33" s="156"/>
      <c r="D33" s="156"/>
      <c r="E33" s="156"/>
      <c r="F33" s="156"/>
      <c r="G33" s="156"/>
      <c r="H33" s="156"/>
      <c r="I33" s="156"/>
      <c r="J33" s="156"/>
    </row>
    <row r="34" ht="24" customHeight="1" spans="1:10">
      <c r="A34" s="44" t="s">
        <v>757</v>
      </c>
      <c r="B34" s="44"/>
      <c r="C34" s="44"/>
      <c r="D34" s="44"/>
      <c r="E34" s="44"/>
      <c r="F34" s="44"/>
      <c r="G34" s="44"/>
      <c r="H34" s="44"/>
      <c r="I34" s="44"/>
      <c r="J34" s="44"/>
    </row>
    <row r="35" ht="24" customHeight="1" spans="1:10">
      <c r="A35" s="44" t="s">
        <v>758</v>
      </c>
      <c r="B35" s="44"/>
      <c r="C35" s="44"/>
      <c r="D35" s="44"/>
      <c r="E35" s="44"/>
      <c r="F35" s="44"/>
      <c r="G35" s="44"/>
      <c r="H35" s="44"/>
      <c r="I35" s="44"/>
      <c r="J35" s="44"/>
    </row>
    <row r="36" ht="24" customHeight="1" spans="1:10">
      <c r="A36" s="44" t="s">
        <v>759</v>
      </c>
      <c r="B36" s="44"/>
      <c r="C36" s="44"/>
      <c r="D36" s="44"/>
      <c r="E36" s="44"/>
      <c r="F36" s="44"/>
      <c r="G36" s="44"/>
      <c r="H36" s="44"/>
      <c r="I36" s="44"/>
      <c r="J36" s="44"/>
    </row>
    <row r="37" ht="15.6" spans="1:10">
      <c r="A37" s="45"/>
      <c r="B37" s="45"/>
      <c r="C37" s="45"/>
      <c r="D37" s="45"/>
      <c r="E37" s="45"/>
      <c r="F37" s="45"/>
      <c r="G37" s="45"/>
      <c r="H37" s="45"/>
      <c r="I37" s="45"/>
      <c r="J37"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4 D15:D21">
      <formula1>"＝,＞,＜,≥,≤"</formula1>
    </dataValidation>
    <dataValidation type="list" allowBlank="1" showInputMessage="1" sqref="J26">
      <formula1>"优,良,中,差"</formula1>
    </dataValidation>
  </dataValidations>
  <pageMargins left="0.751388888888889" right="0.751388888888889" top="1" bottom="1" header="0.5" footer="0.5"/>
  <pageSetup paperSize="9" scale="67"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abSelected="1" workbookViewId="0">
      <selection activeCell="F8" sqref="F8"/>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912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1453320.73</v>
      </c>
      <c r="F7" s="11">
        <f>SUM(F8:F10)</f>
        <v>1453320.73</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1453320.73</v>
      </c>
      <c r="F8" s="134">
        <v>1453320.73</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913</v>
      </c>
      <c r="C12" s="136"/>
      <c r="D12" s="136"/>
      <c r="E12" s="137"/>
      <c r="F12" s="138" t="s">
        <v>913</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914</v>
      </c>
      <c r="D15" s="140" t="s">
        <v>684</v>
      </c>
      <c r="E15" s="141">
        <v>1</v>
      </c>
      <c r="F15" s="142" t="s">
        <v>790</v>
      </c>
      <c r="G15" s="141">
        <v>1</v>
      </c>
      <c r="H15" s="141">
        <v>30</v>
      </c>
      <c r="I15" s="141">
        <v>28</v>
      </c>
      <c r="J15" s="157"/>
    </row>
    <row r="16" ht="31" customHeight="1" spans="1:10">
      <c r="A16" s="9"/>
      <c r="B16" s="28" t="s">
        <v>682</v>
      </c>
      <c r="C16" s="139" t="s">
        <v>871</v>
      </c>
      <c r="D16" s="140" t="s">
        <v>673</v>
      </c>
      <c r="E16" s="143">
        <v>95</v>
      </c>
      <c r="F16" s="142" t="s">
        <v>685</v>
      </c>
      <c r="G16" s="144">
        <v>0.95</v>
      </c>
      <c r="H16" s="145">
        <v>20</v>
      </c>
      <c r="I16" s="145">
        <v>20</v>
      </c>
      <c r="J16" s="27"/>
    </row>
    <row r="17" ht="24" customHeight="1" spans="1:10">
      <c r="A17" s="9"/>
      <c r="B17" s="28" t="s">
        <v>687</v>
      </c>
      <c r="C17" s="146"/>
      <c r="D17" s="140"/>
      <c r="E17" s="147"/>
      <c r="F17" s="142"/>
      <c r="G17" s="147"/>
      <c r="H17" s="145"/>
      <c r="I17" s="160"/>
      <c r="J17" s="27"/>
    </row>
    <row r="18" ht="28" customHeight="1" spans="1:10">
      <c r="A18" s="9"/>
      <c r="B18" s="9" t="s">
        <v>690</v>
      </c>
      <c r="C18" s="149"/>
      <c r="D18" s="140"/>
      <c r="E18" s="150"/>
      <c r="F18" s="142"/>
      <c r="G18" s="151"/>
      <c r="H18" s="145"/>
      <c r="I18" s="160"/>
      <c r="J18" s="27"/>
    </row>
    <row r="19" ht="30" customHeight="1" spans="1:10">
      <c r="A19" s="9" t="s">
        <v>691</v>
      </c>
      <c r="B19" s="9" t="s">
        <v>740</v>
      </c>
      <c r="C19" s="149"/>
      <c r="D19" s="140"/>
      <c r="E19" s="150"/>
      <c r="F19" s="142"/>
      <c r="G19" s="151"/>
      <c r="H19" s="145"/>
      <c r="I19" s="160"/>
      <c r="J19" s="27"/>
    </row>
    <row r="20" ht="30" customHeight="1" spans="1:10">
      <c r="A20" s="9"/>
      <c r="B20" s="9" t="s">
        <v>741</v>
      </c>
      <c r="C20" s="149" t="s">
        <v>872</v>
      </c>
      <c r="D20" s="140" t="s">
        <v>684</v>
      </c>
      <c r="E20" s="150" t="s">
        <v>802</v>
      </c>
      <c r="F20" s="142" t="s">
        <v>697</v>
      </c>
      <c r="G20" s="151" t="s">
        <v>802</v>
      </c>
      <c r="H20" s="145">
        <v>20</v>
      </c>
      <c r="I20" s="145">
        <v>19</v>
      </c>
      <c r="J20" s="27"/>
    </row>
    <row r="21" ht="30" customHeight="1" spans="1:10">
      <c r="A21" s="9"/>
      <c r="B21" s="9" t="s">
        <v>742</v>
      </c>
      <c r="C21" s="149"/>
      <c r="D21" s="140"/>
      <c r="E21" s="150"/>
      <c r="F21" s="142"/>
      <c r="G21" s="151"/>
      <c r="H21" s="145"/>
      <c r="I21" s="160"/>
      <c r="J21" s="27"/>
    </row>
    <row r="22" ht="30" customHeight="1" spans="1:10">
      <c r="A22" s="9"/>
      <c r="B22" s="55" t="s">
        <v>743</v>
      </c>
      <c r="C22" s="149"/>
      <c r="D22" s="140"/>
      <c r="E22" s="150"/>
      <c r="F22" s="142"/>
      <c r="G22" s="151"/>
      <c r="H22" s="145"/>
      <c r="I22" s="160"/>
      <c r="J22" s="27"/>
    </row>
    <row r="23" ht="40" customHeight="1" spans="1:10">
      <c r="A23" s="32" t="s">
        <v>711</v>
      </c>
      <c r="B23" s="37" t="s">
        <v>745</v>
      </c>
      <c r="C23" s="149" t="s">
        <v>873</v>
      </c>
      <c r="D23" s="140" t="s">
        <v>673</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95</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E9" sqref="E9"/>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915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9186700</v>
      </c>
      <c r="F7" s="11">
        <f>SUM(F8:F10)</f>
        <v>4788231</v>
      </c>
      <c r="G7" s="12">
        <v>10</v>
      </c>
      <c r="H7" s="13" t="str">
        <f>IF(E7&gt;0,ROUND(F7/E7,3)*100&amp;"%","—")</f>
        <v>52.1%</v>
      </c>
      <c r="I7" s="16">
        <f>G7*H7</f>
        <v>5.21</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9186700</v>
      </c>
      <c r="F8" s="134">
        <v>4788231</v>
      </c>
      <c r="G8" s="9" t="s">
        <v>558</v>
      </c>
      <c r="H8" s="15" t="str">
        <f>IF(E8&gt;0,ROUND(F8/E8,3)*100&amp;"%","—")</f>
        <v>52.1%</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916</v>
      </c>
      <c r="C12" s="136"/>
      <c r="D12" s="136"/>
      <c r="E12" s="137"/>
      <c r="F12" s="138" t="s">
        <v>916</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917</v>
      </c>
      <c r="D15" s="140" t="s">
        <v>684</v>
      </c>
      <c r="E15" s="141">
        <v>4.52</v>
      </c>
      <c r="F15" s="142" t="s">
        <v>918</v>
      </c>
      <c r="G15" s="141" t="s">
        <v>698</v>
      </c>
      <c r="H15" s="141">
        <v>20</v>
      </c>
      <c r="I15" s="141">
        <v>19</v>
      </c>
      <c r="J15" s="157"/>
    </row>
    <row r="16" ht="23"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7"/>
      <c r="H17" s="145"/>
      <c r="I17" s="145"/>
      <c r="J17" s="27"/>
    </row>
    <row r="18" ht="28" customHeight="1" spans="1:10">
      <c r="A18" s="9"/>
      <c r="B18" s="9" t="s">
        <v>690</v>
      </c>
      <c r="C18" s="149" t="s">
        <v>919</v>
      </c>
      <c r="D18" s="140" t="s">
        <v>673</v>
      </c>
      <c r="E18" s="150">
        <v>191.09</v>
      </c>
      <c r="F18" s="142" t="s">
        <v>920</v>
      </c>
      <c r="G18" s="151" t="s">
        <v>921</v>
      </c>
      <c r="H18" s="145">
        <v>20</v>
      </c>
      <c r="I18" s="145">
        <v>19</v>
      </c>
      <c r="J18" s="27"/>
    </row>
    <row r="19" ht="30" customHeight="1" spans="1:10">
      <c r="A19" s="9" t="s">
        <v>691</v>
      </c>
      <c r="B19" s="9" t="s">
        <v>740</v>
      </c>
      <c r="C19" s="149" t="s">
        <v>922</v>
      </c>
      <c r="D19" s="140" t="s">
        <v>673</v>
      </c>
      <c r="E19" s="150" t="s">
        <v>833</v>
      </c>
      <c r="F19" s="142">
        <v>1035.73</v>
      </c>
      <c r="G19" s="151" t="s">
        <v>698</v>
      </c>
      <c r="H19" s="145">
        <v>30</v>
      </c>
      <c r="I19" s="145">
        <v>30</v>
      </c>
      <c r="J19" s="27"/>
    </row>
    <row r="20" ht="30" customHeight="1" spans="1:10">
      <c r="A20" s="9"/>
      <c r="B20" s="9" t="s">
        <v>741</v>
      </c>
      <c r="C20" s="149"/>
      <c r="D20" s="140"/>
      <c r="E20" s="150"/>
      <c r="F20" s="142"/>
      <c r="G20" s="151"/>
      <c r="H20" s="145"/>
      <c r="I20" s="145"/>
      <c r="J20" s="27"/>
    </row>
    <row r="21" ht="30" customHeight="1" spans="1:10">
      <c r="A21" s="9"/>
      <c r="B21" s="9" t="s">
        <v>742</v>
      </c>
      <c r="C21" s="149"/>
      <c r="D21" s="140"/>
      <c r="E21" s="150"/>
      <c r="F21" s="142"/>
      <c r="G21" s="151"/>
      <c r="H21" s="145"/>
      <c r="I21" s="145"/>
      <c r="J21" s="27"/>
    </row>
    <row r="22" ht="30" customHeight="1" spans="1:10">
      <c r="A22" s="9"/>
      <c r="B22" s="55" t="s">
        <v>743</v>
      </c>
      <c r="C22" s="149"/>
      <c r="D22" s="140"/>
      <c r="E22" s="150"/>
      <c r="F22" s="142"/>
      <c r="G22" s="151"/>
      <c r="H22" s="145"/>
      <c r="I22" s="145"/>
      <c r="J22" s="27"/>
    </row>
    <row r="23" ht="40" customHeight="1" spans="1:10">
      <c r="A23" s="32" t="s">
        <v>711</v>
      </c>
      <c r="B23" s="37" t="s">
        <v>745</v>
      </c>
      <c r="C23" s="149" t="s">
        <v>712</v>
      </c>
      <c r="D23" s="140" t="s">
        <v>684</v>
      </c>
      <c r="E23" s="152" t="s">
        <v>923</v>
      </c>
      <c r="F23" s="152" t="s">
        <v>685</v>
      </c>
      <c r="G23" s="153">
        <v>1</v>
      </c>
      <c r="H23" s="145">
        <v>20</v>
      </c>
      <c r="I23" s="145">
        <v>20</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93.21</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20">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G18" sqref="G18"/>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924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5039250</v>
      </c>
      <c r="F7" s="11">
        <f>SUM(F8:F10)</f>
        <v>5039250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5039250</v>
      </c>
      <c r="F8" s="134">
        <v>5039250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925</v>
      </c>
      <c r="C12" s="136"/>
      <c r="D12" s="136"/>
      <c r="E12" s="137"/>
      <c r="F12" s="138" t="s">
        <v>925</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926</v>
      </c>
      <c r="D15" s="140" t="s">
        <v>684</v>
      </c>
      <c r="E15" s="141">
        <v>22.51</v>
      </c>
      <c r="F15" s="142" t="s">
        <v>790</v>
      </c>
      <c r="G15" s="141" t="s">
        <v>927</v>
      </c>
      <c r="H15" s="141">
        <v>20</v>
      </c>
      <c r="I15" s="141">
        <v>20</v>
      </c>
      <c r="J15" s="157"/>
    </row>
    <row r="16" ht="30" customHeight="1" spans="1:10">
      <c r="A16" s="9"/>
      <c r="B16" s="28" t="s">
        <v>671</v>
      </c>
      <c r="C16" s="139" t="s">
        <v>928</v>
      </c>
      <c r="D16" s="140" t="s">
        <v>684</v>
      </c>
      <c r="E16" s="141">
        <v>145.37</v>
      </c>
      <c r="F16" s="142" t="s">
        <v>790</v>
      </c>
      <c r="G16" s="159" t="s">
        <v>929</v>
      </c>
      <c r="H16" s="159">
        <v>20</v>
      </c>
      <c r="I16" s="159">
        <v>20</v>
      </c>
      <c r="J16" s="157"/>
    </row>
    <row r="17" ht="23" customHeight="1" spans="1:10">
      <c r="A17" s="9"/>
      <c r="B17" s="28" t="s">
        <v>682</v>
      </c>
      <c r="C17" s="139"/>
      <c r="D17" s="140"/>
      <c r="E17" s="143"/>
      <c r="F17" s="142"/>
      <c r="G17" s="144"/>
      <c r="H17" s="145"/>
      <c r="I17" s="145"/>
      <c r="J17" s="27"/>
    </row>
    <row r="18" ht="24" customHeight="1" spans="1:10">
      <c r="A18" s="9"/>
      <c r="B18" s="28" t="s">
        <v>687</v>
      </c>
      <c r="C18" s="146" t="s">
        <v>930</v>
      </c>
      <c r="D18" s="140" t="s">
        <v>684</v>
      </c>
      <c r="E18" s="147" t="s">
        <v>930</v>
      </c>
      <c r="F18" s="142" t="s">
        <v>697</v>
      </c>
      <c r="G18" s="148">
        <v>45231</v>
      </c>
      <c r="H18" s="145">
        <v>10</v>
      </c>
      <c r="I18" s="145">
        <v>8</v>
      </c>
      <c r="J18" s="27"/>
    </row>
    <row r="19" ht="28" customHeight="1" spans="1:10">
      <c r="A19" s="9"/>
      <c r="B19" s="9" t="s">
        <v>690</v>
      </c>
      <c r="C19" s="149"/>
      <c r="D19" s="140"/>
      <c r="E19" s="150"/>
      <c r="F19" s="142"/>
      <c r="G19" s="151"/>
      <c r="H19" s="145"/>
      <c r="I19" s="145"/>
      <c r="J19" s="27"/>
    </row>
    <row r="20" ht="30" customHeight="1" spans="1:10">
      <c r="A20" s="9" t="s">
        <v>691</v>
      </c>
      <c r="B20" s="9" t="s">
        <v>740</v>
      </c>
      <c r="C20" s="149"/>
      <c r="D20" s="140"/>
      <c r="E20" s="150"/>
      <c r="F20" s="142"/>
      <c r="G20" s="151"/>
      <c r="H20" s="145"/>
      <c r="I20" s="145"/>
      <c r="J20" s="27"/>
    </row>
    <row r="21" ht="30" customHeight="1" spans="1:10">
      <c r="A21" s="9"/>
      <c r="B21" s="9" t="s">
        <v>741</v>
      </c>
      <c r="C21" s="149" t="s">
        <v>772</v>
      </c>
      <c r="D21" s="140" t="s">
        <v>684</v>
      </c>
      <c r="E21" s="150">
        <v>0</v>
      </c>
      <c r="F21" s="142" t="s">
        <v>697</v>
      </c>
      <c r="G21" s="151" t="s">
        <v>704</v>
      </c>
      <c r="H21" s="145">
        <v>20</v>
      </c>
      <c r="I21" s="145">
        <v>20</v>
      </c>
      <c r="J21" s="27"/>
    </row>
    <row r="22" ht="30" customHeight="1" spans="1:10">
      <c r="A22" s="9"/>
      <c r="B22" s="9" t="s">
        <v>742</v>
      </c>
      <c r="C22" s="149"/>
      <c r="D22" s="140"/>
      <c r="E22" s="150"/>
      <c r="F22" s="142"/>
      <c r="G22" s="151"/>
      <c r="H22" s="145"/>
      <c r="I22" s="145"/>
      <c r="J22" s="27"/>
    </row>
    <row r="23" ht="30" customHeight="1" spans="1:10">
      <c r="A23" s="9"/>
      <c r="B23" s="55" t="s">
        <v>743</v>
      </c>
      <c r="C23" s="149"/>
      <c r="D23" s="140"/>
      <c r="E23" s="150"/>
      <c r="F23" s="142"/>
      <c r="G23" s="151"/>
      <c r="H23" s="145"/>
      <c r="I23" s="145"/>
      <c r="J23" s="27"/>
    </row>
    <row r="24" ht="40" customHeight="1" spans="1:10">
      <c r="A24" s="32" t="s">
        <v>711</v>
      </c>
      <c r="B24" s="37" t="s">
        <v>745</v>
      </c>
      <c r="C24" s="149" t="s">
        <v>712</v>
      </c>
      <c r="D24" s="140" t="s">
        <v>684</v>
      </c>
      <c r="E24" s="152" t="s">
        <v>785</v>
      </c>
      <c r="F24" s="152" t="s">
        <v>685</v>
      </c>
      <c r="G24" s="153">
        <v>0.9</v>
      </c>
      <c r="H24" s="145">
        <v>20</v>
      </c>
      <c r="I24" s="145">
        <v>18</v>
      </c>
      <c r="J24" s="48" t="s">
        <v>747</v>
      </c>
    </row>
    <row r="25" ht="54" customHeight="1" spans="1:10">
      <c r="A25" s="38" t="s">
        <v>748</v>
      </c>
      <c r="B25" s="38"/>
      <c r="C25" s="38"/>
      <c r="D25" s="154" t="s">
        <v>546</v>
      </c>
      <c r="E25" s="155"/>
      <c r="F25" s="155"/>
      <c r="G25" s="155"/>
      <c r="H25" s="155"/>
      <c r="I25" s="158"/>
      <c r="J25" s="50" t="s">
        <v>749</v>
      </c>
    </row>
    <row r="26" ht="25.5" customHeight="1" spans="1:10">
      <c r="A26" s="41" t="s">
        <v>750</v>
      </c>
      <c r="B26" s="41"/>
      <c r="C26" s="41"/>
      <c r="D26" s="41"/>
      <c r="E26" s="41"/>
      <c r="F26" s="41"/>
      <c r="G26" s="41"/>
      <c r="H26" s="41">
        <v>100</v>
      </c>
      <c r="I26" s="51">
        <f>SUM(I7,I15:I24)</f>
        <v>96</v>
      </c>
      <c r="J26" s="52" t="s">
        <v>751</v>
      </c>
    </row>
    <row r="27" ht="16.95" customHeight="1"/>
    <row r="28" ht="28.95" customHeight="1" spans="1:10">
      <c r="A28" s="42" t="s">
        <v>715</v>
      </c>
      <c r="B28" s="43"/>
      <c r="C28" s="43"/>
      <c r="D28" s="43"/>
      <c r="E28" s="43"/>
      <c r="F28" s="43"/>
      <c r="G28" s="43"/>
      <c r="H28" s="43"/>
      <c r="I28" s="43"/>
      <c r="J28" s="53"/>
    </row>
    <row r="29" ht="27" customHeight="1" spans="1:10">
      <c r="A29" s="44" t="s">
        <v>752</v>
      </c>
      <c r="B29" s="44"/>
      <c r="C29" s="44"/>
      <c r="D29" s="44"/>
      <c r="E29" s="44"/>
      <c r="F29" s="44"/>
      <c r="G29" s="44"/>
      <c r="H29" s="44"/>
      <c r="I29" s="44"/>
      <c r="J29" s="44"/>
    </row>
    <row r="30" ht="19.05" customHeight="1" spans="1:10">
      <c r="A30" s="44" t="s">
        <v>753</v>
      </c>
      <c r="B30" s="44"/>
      <c r="C30" s="44"/>
      <c r="D30" s="44"/>
      <c r="E30" s="44"/>
      <c r="F30" s="44"/>
      <c r="G30" s="44"/>
      <c r="H30" s="44"/>
      <c r="I30" s="44"/>
      <c r="J30" s="44"/>
    </row>
    <row r="31" ht="18" customHeight="1" spans="1:10">
      <c r="A31" s="44" t="s">
        <v>754</v>
      </c>
      <c r="B31" s="44"/>
      <c r="C31" s="44"/>
      <c r="D31" s="44"/>
      <c r="E31" s="44"/>
      <c r="F31" s="44"/>
      <c r="G31" s="44"/>
      <c r="H31" s="44"/>
      <c r="I31" s="44"/>
      <c r="J31" s="44"/>
    </row>
    <row r="32" ht="18" customHeight="1" spans="1:10">
      <c r="A32" s="44" t="s">
        <v>755</v>
      </c>
      <c r="B32" s="44"/>
      <c r="C32" s="44"/>
      <c r="D32" s="44"/>
      <c r="E32" s="44"/>
      <c r="F32" s="44"/>
      <c r="G32" s="44"/>
      <c r="H32" s="44"/>
      <c r="I32" s="44"/>
      <c r="J32" s="44"/>
    </row>
    <row r="33" s="133" customFormat="1" ht="18" customHeight="1" spans="1:10">
      <c r="A33" s="156" t="s">
        <v>756</v>
      </c>
      <c r="B33" s="156"/>
      <c r="C33" s="156"/>
      <c r="D33" s="156"/>
      <c r="E33" s="156"/>
      <c r="F33" s="156"/>
      <c r="G33" s="156"/>
      <c r="H33" s="156"/>
      <c r="I33" s="156"/>
      <c r="J33" s="156"/>
    </row>
    <row r="34" ht="24" customHeight="1" spans="1:10">
      <c r="A34" s="44" t="s">
        <v>757</v>
      </c>
      <c r="B34" s="44"/>
      <c r="C34" s="44"/>
      <c r="D34" s="44"/>
      <c r="E34" s="44"/>
      <c r="F34" s="44"/>
      <c r="G34" s="44"/>
      <c r="H34" s="44"/>
      <c r="I34" s="44"/>
      <c r="J34" s="44"/>
    </row>
    <row r="35" ht="24" customHeight="1" spans="1:10">
      <c r="A35" s="44" t="s">
        <v>758</v>
      </c>
      <c r="B35" s="44"/>
      <c r="C35" s="44"/>
      <c r="D35" s="44"/>
      <c r="E35" s="44"/>
      <c r="F35" s="44"/>
      <c r="G35" s="44"/>
      <c r="H35" s="44"/>
      <c r="I35" s="44"/>
      <c r="J35" s="44"/>
    </row>
    <row r="36" ht="24" customHeight="1" spans="1:10">
      <c r="A36" s="44" t="s">
        <v>759</v>
      </c>
      <c r="B36" s="44"/>
      <c r="C36" s="44"/>
      <c r="D36" s="44"/>
      <c r="E36" s="44"/>
      <c r="F36" s="44"/>
      <c r="G36" s="44"/>
      <c r="H36" s="44"/>
      <c r="I36" s="44"/>
      <c r="J36" s="44"/>
    </row>
    <row r="37" ht="15.6" spans="1:10">
      <c r="A37" s="45"/>
      <c r="B37" s="45"/>
      <c r="C37" s="45"/>
      <c r="D37" s="45"/>
      <c r="E37" s="45"/>
      <c r="F37" s="45"/>
      <c r="G37" s="45"/>
      <c r="H37" s="45"/>
      <c r="I37" s="45"/>
      <c r="J37"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4 D15:D21">
      <formula1>"＝,＞,＜,≥,≤"</formula1>
    </dataValidation>
    <dataValidation type="list" allowBlank="1" showInputMessage="1" sqref="J26">
      <formula1>"优,良,中,差"</formula1>
    </dataValidation>
  </dataValidations>
  <pageMargins left="0.751388888888889" right="0.751388888888889" top="1" bottom="1" header="0.5" footer="0.5"/>
  <pageSetup paperSize="9" scale="68"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F9" sqref="F9"/>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931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150000</v>
      </c>
      <c r="F7" s="11">
        <f>SUM(F8:F10)</f>
        <v>150000</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150000</v>
      </c>
      <c r="F8" s="134">
        <v>150000</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932</v>
      </c>
      <c r="C12" s="136"/>
      <c r="D12" s="136"/>
      <c r="E12" s="137"/>
      <c r="F12" s="138" t="s">
        <v>932</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933</v>
      </c>
      <c r="D15" s="140" t="s">
        <v>684</v>
      </c>
      <c r="E15" s="141" t="s">
        <v>934</v>
      </c>
      <c r="F15" s="142" t="s">
        <v>685</v>
      </c>
      <c r="G15" s="141" t="s">
        <v>934</v>
      </c>
      <c r="H15" s="141">
        <v>50</v>
      </c>
      <c r="I15" s="141">
        <v>48</v>
      </c>
      <c r="J15" s="157"/>
    </row>
    <row r="16" ht="23"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8"/>
      <c r="H17" s="145"/>
      <c r="I17" s="145"/>
      <c r="J17" s="27"/>
    </row>
    <row r="18" ht="28" customHeight="1" spans="1:10">
      <c r="A18" s="9"/>
      <c r="B18" s="9" t="s">
        <v>690</v>
      </c>
      <c r="C18" s="149"/>
      <c r="D18" s="140"/>
      <c r="E18" s="150"/>
      <c r="F18" s="142"/>
      <c r="G18" s="151"/>
      <c r="H18" s="145"/>
      <c r="I18" s="145"/>
      <c r="J18" s="27"/>
    </row>
    <row r="19" ht="30" customHeight="1" spans="1:10">
      <c r="A19" s="9" t="s">
        <v>691</v>
      </c>
      <c r="B19" s="9" t="s">
        <v>740</v>
      </c>
      <c r="C19" s="149"/>
      <c r="D19" s="140"/>
      <c r="E19" s="150"/>
      <c r="F19" s="142"/>
      <c r="G19" s="151"/>
      <c r="H19" s="145"/>
      <c r="I19" s="145"/>
      <c r="J19" s="27"/>
    </row>
    <row r="20" ht="30" customHeight="1" spans="1:10">
      <c r="A20" s="9"/>
      <c r="B20" s="9" t="s">
        <v>741</v>
      </c>
      <c r="C20" s="149" t="s">
        <v>772</v>
      </c>
      <c r="D20" s="140" t="s">
        <v>684</v>
      </c>
      <c r="E20" s="150">
        <v>0</v>
      </c>
      <c r="F20" s="142" t="s">
        <v>697</v>
      </c>
      <c r="G20" s="151" t="s">
        <v>704</v>
      </c>
      <c r="H20" s="145">
        <v>20</v>
      </c>
      <c r="I20" s="145">
        <v>20</v>
      </c>
      <c r="J20" s="27"/>
    </row>
    <row r="21" ht="30" customHeight="1" spans="1:10">
      <c r="A21" s="9"/>
      <c r="B21" s="9" t="s">
        <v>742</v>
      </c>
      <c r="C21" s="149"/>
      <c r="D21" s="140"/>
      <c r="E21" s="150"/>
      <c r="F21" s="142"/>
      <c r="G21" s="151"/>
      <c r="H21" s="145"/>
      <c r="I21" s="145"/>
      <c r="J21" s="27"/>
    </row>
    <row r="22" ht="30" customHeight="1" spans="1:10">
      <c r="A22" s="9"/>
      <c r="B22" s="55" t="s">
        <v>743</v>
      </c>
      <c r="C22" s="149"/>
      <c r="D22" s="140"/>
      <c r="E22" s="150"/>
      <c r="F22" s="142"/>
      <c r="G22" s="151"/>
      <c r="H22" s="145"/>
      <c r="I22" s="145"/>
      <c r="J22" s="27"/>
    </row>
    <row r="23" ht="40" customHeight="1" spans="1:10">
      <c r="A23" s="32" t="s">
        <v>711</v>
      </c>
      <c r="B23" s="37" t="s">
        <v>745</v>
      </c>
      <c r="C23" s="149" t="s">
        <v>712</v>
      </c>
      <c r="D23" s="140" t="s">
        <v>684</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96</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20">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G27" sqref="G27"/>
    </sheetView>
  </sheetViews>
  <sheetFormatPr defaultColWidth="9" defaultRowHeight="14.4"/>
  <cols>
    <col min="1" max="2" width="11.1111111111111" style="1" customWidth="1"/>
    <col min="3" max="3" width="14.5555555555556" style="1" customWidth="1"/>
    <col min="4" max="4" width="11.3333333333333" style="1" customWidth="1"/>
    <col min="5" max="5" width="13.75" style="1" customWidth="1"/>
    <col min="6" max="6" width="13.5" style="1" customWidth="1"/>
    <col min="7" max="7" width="12.6666666666667" style="1" customWidth="1"/>
    <col min="8" max="8" width="10.6666666666667" style="1" customWidth="1"/>
    <col min="9" max="9" width="11.1111111111111" style="1" customWidth="1"/>
    <col min="10" max="10" width="15.6666666666667"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935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f>SUM(D8:D10)</f>
        <v>0</v>
      </c>
      <c r="E7" s="11">
        <f>SUM(E8:E10)</f>
        <v>149395</v>
      </c>
      <c r="F7" s="11">
        <f>SUM(F8:F10)</f>
        <v>149395</v>
      </c>
      <c r="G7" s="12">
        <v>10</v>
      </c>
      <c r="H7" s="13" t="str">
        <f>IF(E7&gt;0,ROUND(F7/E7,3)*100&amp;"%","—")</f>
        <v>100%</v>
      </c>
      <c r="I7" s="16">
        <f>G7*H7</f>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c r="E8" s="134">
        <v>149395</v>
      </c>
      <c r="F8" s="134">
        <v>149395</v>
      </c>
      <c r="G8" s="9" t="s">
        <v>558</v>
      </c>
      <c r="H8" s="15" t="str">
        <f>IF(E8&gt;0,ROUND(F8/E8,3)*100&amp;"%","—")</f>
        <v>100%</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55.05" customHeight="1" spans="1:10">
      <c r="A12" s="9"/>
      <c r="B12" s="135" t="s">
        <v>936</v>
      </c>
      <c r="C12" s="136"/>
      <c r="D12" s="136"/>
      <c r="E12" s="137"/>
      <c r="F12" s="138" t="s">
        <v>936</v>
      </c>
      <c r="G12" s="138"/>
      <c r="H12" s="138"/>
      <c r="I12" s="138"/>
      <c r="J12" s="138"/>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0" customHeight="1" spans="1:10">
      <c r="A15" s="9" t="s">
        <v>670</v>
      </c>
      <c r="B15" s="28" t="s">
        <v>671</v>
      </c>
      <c r="C15" s="139" t="s">
        <v>937</v>
      </c>
      <c r="D15" s="140" t="s">
        <v>684</v>
      </c>
      <c r="E15" s="141" t="s">
        <v>938</v>
      </c>
      <c r="F15" s="142" t="s">
        <v>685</v>
      </c>
      <c r="G15" s="141" t="s">
        <v>938</v>
      </c>
      <c r="H15" s="141">
        <v>50</v>
      </c>
      <c r="I15" s="141">
        <v>48</v>
      </c>
      <c r="J15" s="157"/>
    </row>
    <row r="16" ht="23" customHeight="1" spans="1:10">
      <c r="A16" s="9"/>
      <c r="B16" s="28" t="s">
        <v>682</v>
      </c>
      <c r="C16" s="139"/>
      <c r="D16" s="140"/>
      <c r="E16" s="143"/>
      <c r="F16" s="142"/>
      <c r="G16" s="144"/>
      <c r="H16" s="145"/>
      <c r="I16" s="145"/>
      <c r="J16" s="27"/>
    </row>
    <row r="17" ht="24" customHeight="1" spans="1:10">
      <c r="A17" s="9"/>
      <c r="B17" s="28" t="s">
        <v>687</v>
      </c>
      <c r="C17" s="146"/>
      <c r="D17" s="140"/>
      <c r="E17" s="147"/>
      <c r="F17" s="142"/>
      <c r="G17" s="148"/>
      <c r="H17" s="145"/>
      <c r="I17" s="145"/>
      <c r="J17" s="27"/>
    </row>
    <row r="18" ht="28" customHeight="1" spans="1:10">
      <c r="A18" s="9"/>
      <c r="B18" s="9" t="s">
        <v>690</v>
      </c>
      <c r="C18" s="149"/>
      <c r="D18" s="140"/>
      <c r="E18" s="150"/>
      <c r="F18" s="142"/>
      <c r="G18" s="151"/>
      <c r="H18" s="145"/>
      <c r="I18" s="145"/>
      <c r="J18" s="27"/>
    </row>
    <row r="19" ht="30" customHeight="1" spans="1:10">
      <c r="A19" s="9" t="s">
        <v>691</v>
      </c>
      <c r="B19" s="9" t="s">
        <v>740</v>
      </c>
      <c r="C19" s="149"/>
      <c r="D19" s="140"/>
      <c r="E19" s="150"/>
      <c r="F19" s="142"/>
      <c r="G19" s="151"/>
      <c r="H19" s="145"/>
      <c r="I19" s="145"/>
      <c r="J19" s="27"/>
    </row>
    <row r="20" ht="30" customHeight="1" spans="1:10">
      <c r="A20" s="9"/>
      <c r="B20" s="9" t="s">
        <v>741</v>
      </c>
      <c r="C20" s="149" t="s">
        <v>772</v>
      </c>
      <c r="D20" s="140" t="s">
        <v>684</v>
      </c>
      <c r="E20" s="150">
        <v>0</v>
      </c>
      <c r="F20" s="142" t="s">
        <v>697</v>
      </c>
      <c r="G20" s="151" t="s">
        <v>704</v>
      </c>
      <c r="H20" s="145">
        <v>20</v>
      </c>
      <c r="I20" s="145">
        <v>20</v>
      </c>
      <c r="J20" s="27"/>
    </row>
    <row r="21" ht="30" customHeight="1" spans="1:10">
      <c r="A21" s="9"/>
      <c r="B21" s="9" t="s">
        <v>742</v>
      </c>
      <c r="C21" s="149"/>
      <c r="D21" s="140"/>
      <c r="E21" s="150"/>
      <c r="F21" s="142"/>
      <c r="G21" s="151"/>
      <c r="H21" s="145"/>
      <c r="I21" s="145"/>
      <c r="J21" s="27"/>
    </row>
    <row r="22" ht="30" customHeight="1" spans="1:10">
      <c r="A22" s="9"/>
      <c r="B22" s="55" t="s">
        <v>743</v>
      </c>
      <c r="C22" s="149"/>
      <c r="D22" s="140"/>
      <c r="E22" s="150"/>
      <c r="F22" s="142"/>
      <c r="G22" s="151"/>
      <c r="H22" s="145"/>
      <c r="I22" s="145"/>
      <c r="J22" s="27"/>
    </row>
    <row r="23" ht="40" customHeight="1" spans="1:10">
      <c r="A23" s="32" t="s">
        <v>711</v>
      </c>
      <c r="B23" s="37" t="s">
        <v>745</v>
      </c>
      <c r="C23" s="149" t="s">
        <v>712</v>
      </c>
      <c r="D23" s="140" t="s">
        <v>684</v>
      </c>
      <c r="E23" s="152" t="s">
        <v>785</v>
      </c>
      <c r="F23" s="152" t="s">
        <v>685</v>
      </c>
      <c r="G23" s="153">
        <v>0.9</v>
      </c>
      <c r="H23" s="145">
        <v>20</v>
      </c>
      <c r="I23" s="145">
        <v>18</v>
      </c>
      <c r="J23" s="48" t="s">
        <v>747</v>
      </c>
    </row>
    <row r="24" ht="54" customHeight="1" spans="1:10">
      <c r="A24" s="38" t="s">
        <v>748</v>
      </c>
      <c r="B24" s="38"/>
      <c r="C24" s="38"/>
      <c r="D24" s="154" t="s">
        <v>546</v>
      </c>
      <c r="E24" s="155"/>
      <c r="F24" s="155"/>
      <c r="G24" s="155"/>
      <c r="H24" s="155"/>
      <c r="I24" s="158"/>
      <c r="J24" s="50" t="s">
        <v>749</v>
      </c>
    </row>
    <row r="25" ht="25.5" customHeight="1" spans="1:10">
      <c r="A25" s="41" t="s">
        <v>750</v>
      </c>
      <c r="B25" s="41"/>
      <c r="C25" s="41"/>
      <c r="D25" s="41"/>
      <c r="E25" s="41"/>
      <c r="F25" s="41"/>
      <c r="G25" s="41"/>
      <c r="H25" s="41">
        <v>100</v>
      </c>
      <c r="I25" s="51">
        <f>SUM(I7,I15:I23)</f>
        <v>96</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133" customFormat="1" ht="18" customHeight="1" spans="1:10">
      <c r="A32" s="156" t="s">
        <v>756</v>
      </c>
      <c r="B32" s="156"/>
      <c r="C32" s="156"/>
      <c r="D32" s="156"/>
      <c r="E32" s="156"/>
      <c r="F32" s="156"/>
      <c r="G32" s="156"/>
      <c r="H32" s="156"/>
      <c r="I32" s="156"/>
      <c r="J32" s="156"/>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20">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view="pageBreakPreview" zoomScaleNormal="100" workbookViewId="0">
      <pane ySplit="4" topLeftCell="A5" activePane="bottomLeft" state="frozen"/>
      <selection/>
      <selection pane="bottomLeft" activeCell="D23" sqref="D23"/>
    </sheetView>
  </sheetViews>
  <sheetFormatPr defaultColWidth="9" defaultRowHeight="15.6"/>
  <cols>
    <col min="1" max="2" width="11.1018518518519" style="56" customWidth="1"/>
    <col min="3" max="3" width="16.2037037037037"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40" width="8.7962962962963" style="132" customWidth="1"/>
    <col min="41" max="16384" width="9" style="56"/>
  </cols>
  <sheetData>
    <row r="1" ht="18" customHeight="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28.95" customHeight="1" spans="1:10">
      <c r="A4" s="7" t="s">
        <v>720</v>
      </c>
      <c r="B4" s="7"/>
      <c r="C4" s="8" t="s">
        <v>821</v>
      </c>
      <c r="D4" s="8"/>
      <c r="E4" s="8"/>
      <c r="F4" s="8"/>
      <c r="G4" s="8"/>
      <c r="H4" s="8"/>
      <c r="I4" s="8"/>
      <c r="J4" s="8"/>
    </row>
    <row r="5" s="4" customFormat="1" ht="24" customHeight="1" spans="1:10">
      <c r="A5" s="7" t="s">
        <v>722</v>
      </c>
      <c r="B5" s="7"/>
      <c r="C5" s="8" t="s">
        <v>3</v>
      </c>
      <c r="D5" s="8"/>
      <c r="E5" s="8"/>
      <c r="F5" s="7" t="s">
        <v>723</v>
      </c>
      <c r="G5" s="8" t="s">
        <v>939</v>
      </c>
      <c r="H5" s="8"/>
      <c r="I5" s="8"/>
      <c r="J5" s="8"/>
    </row>
    <row r="6" s="4" customFormat="1" ht="31.05" customHeight="1" spans="1:10">
      <c r="A6" s="9" t="s">
        <v>725</v>
      </c>
      <c r="B6" s="9"/>
      <c r="C6" s="9"/>
      <c r="D6" s="9" t="s">
        <v>646</v>
      </c>
      <c r="E6" s="9" t="s">
        <v>554</v>
      </c>
      <c r="F6" s="9" t="s">
        <v>726</v>
      </c>
      <c r="G6" s="9" t="s">
        <v>727</v>
      </c>
      <c r="H6" s="9" t="s">
        <v>728</v>
      </c>
      <c r="I6" s="9" t="s">
        <v>729</v>
      </c>
      <c r="J6" s="9"/>
    </row>
    <row r="7" s="4" customFormat="1" ht="31.05" customHeight="1" spans="1:10">
      <c r="A7" s="9"/>
      <c r="B7" s="9"/>
      <c r="C7" s="10" t="s">
        <v>655</v>
      </c>
      <c r="D7" s="93"/>
      <c r="E7" s="11">
        <v>2233849.6</v>
      </c>
      <c r="F7" s="11">
        <v>2233849.6</v>
      </c>
      <c r="G7" s="12">
        <v>10</v>
      </c>
      <c r="H7" s="13" t="str">
        <f>IF(E7&gt;0,ROUND(F7/E7,3)*100&amp;"%","—")</f>
        <v>100%</v>
      </c>
      <c r="I7" s="16">
        <v>9</v>
      </c>
      <c r="J7" s="16"/>
    </row>
    <row r="8" s="4" customFormat="1" ht="31.05" customHeight="1" spans="1:10">
      <c r="A8" s="9"/>
      <c r="B8" s="9"/>
      <c r="C8" s="10" t="s">
        <v>730</v>
      </c>
      <c r="D8" s="96"/>
      <c r="E8" s="14">
        <v>2233849.6</v>
      </c>
      <c r="F8" s="14">
        <v>2233849.6</v>
      </c>
      <c r="G8" s="9" t="s">
        <v>558</v>
      </c>
      <c r="H8" s="15" t="str">
        <f>IF(E8&gt;0,ROUND(F8/E8,3)*100&amp;"%","—")</f>
        <v>100%</v>
      </c>
      <c r="I8" s="16" t="s">
        <v>558</v>
      </c>
      <c r="J8" s="16"/>
    </row>
    <row r="9" s="131" customFormat="1" ht="31.05" customHeight="1" spans="1:10">
      <c r="A9" s="91"/>
      <c r="B9" s="91"/>
      <c r="C9" s="92" t="s">
        <v>731</v>
      </c>
      <c r="D9" s="96"/>
      <c r="E9" s="96"/>
      <c r="F9" s="96"/>
      <c r="G9" s="91" t="s">
        <v>558</v>
      </c>
      <c r="H9" s="97" t="str">
        <f>IF(E9&gt;0,ROUND(F9/E9,3)*100&amp;"%","—")</f>
        <v>—</v>
      </c>
      <c r="I9" s="98" t="s">
        <v>558</v>
      </c>
      <c r="J9" s="98"/>
    </row>
    <row r="10" ht="31.05" customHeight="1" spans="1:10">
      <c r="A10" s="9"/>
      <c r="B10" s="9"/>
      <c r="C10" s="10" t="s">
        <v>732</v>
      </c>
      <c r="D10" s="96"/>
      <c r="E10" s="14"/>
      <c r="F10" s="14"/>
      <c r="G10" s="9" t="s">
        <v>558</v>
      </c>
      <c r="H10" s="15" t="str">
        <f>IF(E10&gt;0,ROUND(F10/E10,3)*100&amp;"%","—")</f>
        <v>—</v>
      </c>
      <c r="I10" s="16" t="s">
        <v>558</v>
      </c>
      <c r="J10" s="16"/>
    </row>
    <row r="11" ht="21" customHeight="1" spans="1:10">
      <c r="A11" s="9" t="s">
        <v>733</v>
      </c>
      <c r="B11" s="9" t="s">
        <v>734</v>
      </c>
      <c r="C11" s="9"/>
      <c r="D11" s="9"/>
      <c r="E11" s="9"/>
      <c r="F11" s="16" t="s">
        <v>735</v>
      </c>
      <c r="G11" s="16"/>
      <c r="H11" s="16"/>
      <c r="I11" s="16"/>
      <c r="J11" s="16"/>
    </row>
    <row r="12" ht="46.05" customHeight="1" spans="1:10">
      <c r="A12" s="9"/>
      <c r="B12" s="17" t="s">
        <v>940</v>
      </c>
      <c r="C12" s="18"/>
      <c r="D12" s="18"/>
      <c r="E12" s="19"/>
      <c r="F12" s="16" t="s">
        <v>941</v>
      </c>
      <c r="G12" s="16"/>
      <c r="H12" s="16"/>
      <c r="I12" s="16"/>
      <c r="J12" s="16"/>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18" customHeight="1" spans="1:10">
      <c r="A15" s="9" t="s">
        <v>670</v>
      </c>
      <c r="B15" s="28" t="s">
        <v>671</v>
      </c>
      <c r="C15" s="127" t="s">
        <v>943</v>
      </c>
      <c r="D15" s="30" t="s">
        <v>684</v>
      </c>
      <c r="E15" s="9">
        <v>7100</v>
      </c>
      <c r="F15" s="26" t="s">
        <v>944</v>
      </c>
      <c r="G15" s="27">
        <v>7100</v>
      </c>
      <c r="H15" s="31">
        <v>40</v>
      </c>
      <c r="I15" s="67">
        <v>40</v>
      </c>
      <c r="J15" s="27"/>
    </row>
    <row r="16" ht="18" customHeight="1" spans="1:10">
      <c r="A16" s="9"/>
      <c r="B16" s="28" t="s">
        <v>682</v>
      </c>
      <c r="C16" s="29"/>
      <c r="D16" s="30"/>
      <c r="E16" s="9"/>
      <c r="F16" s="26"/>
      <c r="G16" s="27"/>
      <c r="H16" s="31"/>
      <c r="I16" s="67"/>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30" customHeight="1" spans="1:10">
      <c r="A19" s="9" t="s">
        <v>691</v>
      </c>
      <c r="B19" s="9" t="s">
        <v>740</v>
      </c>
      <c r="C19" s="29"/>
      <c r="D19" s="30"/>
      <c r="E19" s="9"/>
      <c r="F19" s="26"/>
      <c r="G19" s="27"/>
      <c r="H19" s="31"/>
      <c r="I19" s="67"/>
      <c r="J19" s="27"/>
    </row>
    <row r="20" ht="30" customHeight="1" spans="1:10">
      <c r="A20" s="9"/>
      <c r="B20" s="9" t="s">
        <v>741</v>
      </c>
      <c r="C20" s="29" t="s">
        <v>945</v>
      </c>
      <c r="D20" s="30" t="s">
        <v>673</v>
      </c>
      <c r="E20" s="127" t="s">
        <v>946</v>
      </c>
      <c r="F20" s="127" t="s">
        <v>697</v>
      </c>
      <c r="G20" s="27" t="s">
        <v>698</v>
      </c>
      <c r="H20" s="31">
        <v>40</v>
      </c>
      <c r="I20" s="67">
        <v>36</v>
      </c>
      <c r="J20" s="27"/>
    </row>
    <row r="21" ht="30" customHeight="1" spans="1:10">
      <c r="A21" s="9"/>
      <c r="B21" s="9" t="s">
        <v>742</v>
      </c>
      <c r="C21" s="29"/>
      <c r="D21" s="30"/>
      <c r="E21" s="9"/>
      <c r="F21" s="26"/>
      <c r="G21" s="27"/>
      <c r="H21" s="31"/>
      <c r="I21" s="67"/>
      <c r="J21" s="27"/>
    </row>
    <row r="22" ht="30" customHeight="1" spans="1:10">
      <c r="A22" s="9"/>
      <c r="B22" s="55" t="s">
        <v>743</v>
      </c>
      <c r="C22" s="29"/>
      <c r="D22" s="30"/>
      <c r="E22" s="9"/>
      <c r="F22" s="26"/>
      <c r="G22" s="27"/>
      <c r="H22" s="31"/>
      <c r="I22" s="67"/>
      <c r="J22" s="27"/>
    </row>
    <row r="23" ht="30" customHeight="1" spans="1:10">
      <c r="A23" s="32" t="s">
        <v>711</v>
      </c>
      <c r="B23" s="37" t="s">
        <v>745</v>
      </c>
      <c r="C23" s="29" t="s">
        <v>947</v>
      </c>
      <c r="D23" s="128" t="s">
        <v>673</v>
      </c>
      <c r="E23" s="129">
        <v>90</v>
      </c>
      <c r="F23" s="130" t="s">
        <v>685</v>
      </c>
      <c r="G23" s="55" t="s">
        <v>948</v>
      </c>
      <c r="H23" s="35">
        <v>10</v>
      </c>
      <c r="I23" s="68">
        <v>10</v>
      </c>
      <c r="J23" s="48" t="s">
        <v>747</v>
      </c>
    </row>
    <row r="24" ht="54" customHeight="1" spans="1:10">
      <c r="A24" s="7" t="s">
        <v>748</v>
      </c>
      <c r="B24" s="7"/>
      <c r="C24" s="7"/>
      <c r="D24" s="61"/>
      <c r="E24" s="62"/>
      <c r="F24" s="62"/>
      <c r="G24" s="62"/>
      <c r="H24" s="62"/>
      <c r="I24" s="69"/>
      <c r="J24" s="70" t="s">
        <v>749</v>
      </c>
    </row>
    <row r="25" ht="25.5" customHeight="1" spans="1:10">
      <c r="A25" s="63" t="s">
        <v>750</v>
      </c>
      <c r="B25" s="63"/>
      <c r="C25" s="63"/>
      <c r="D25" s="63"/>
      <c r="E25" s="63"/>
      <c r="F25" s="63"/>
      <c r="G25" s="63"/>
      <c r="H25" s="63">
        <v>100</v>
      </c>
      <c r="I25" s="51">
        <f>SUM(I7,I15:I23)</f>
        <v>95</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05"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rintOptions horizontalCentered="1"/>
  <pageMargins left="0.71" right="0.71" top="0.75" bottom="0.75" header="0.31" footer="0.31"/>
  <pageSetup paperSize="9" scale="79"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view="pageBreakPreview" zoomScaleNormal="100" workbookViewId="0">
      <pane ySplit="4" topLeftCell="A5" activePane="bottomLeft" state="frozen"/>
      <selection/>
      <selection pane="bottomLeft" activeCell="N19" sqref="N19"/>
    </sheetView>
  </sheetViews>
  <sheetFormatPr defaultColWidth="9" defaultRowHeight="14.4"/>
  <cols>
    <col min="1" max="2" width="11.1018518518519" style="56" customWidth="1"/>
    <col min="3" max="3" width="14.6018518518519" style="56" customWidth="1"/>
    <col min="4" max="4" width="11.2962962962963" style="56" customWidth="1"/>
    <col min="5" max="5" width="12.1018518518519" style="56" customWidth="1"/>
    <col min="6" max="6" width="11.2037037037037" style="56" customWidth="1"/>
    <col min="7" max="7" width="12.5" style="56" customWidth="1"/>
    <col min="8" max="8" width="9" style="56"/>
    <col min="9" max="9" width="8.60185185185185" style="56" customWidth="1"/>
    <col min="10" max="10" width="11.5"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30" customHeight="1" spans="1:10">
      <c r="A4" s="7" t="s">
        <v>720</v>
      </c>
      <c r="B4" s="7"/>
      <c r="C4" s="8" t="s">
        <v>949</v>
      </c>
      <c r="D4" s="8"/>
      <c r="E4" s="8"/>
      <c r="F4" s="8"/>
      <c r="G4" s="8"/>
      <c r="H4" s="8"/>
      <c r="I4" s="8"/>
      <c r="J4" s="8"/>
    </row>
    <row r="5" s="4" customFormat="1" ht="18" customHeight="1" spans="1:10">
      <c r="A5" s="7" t="s">
        <v>722</v>
      </c>
      <c r="B5" s="7"/>
      <c r="C5" s="8" t="s">
        <v>3</v>
      </c>
      <c r="D5" s="8"/>
      <c r="E5" s="8"/>
      <c r="F5" s="7" t="s">
        <v>723</v>
      </c>
      <c r="G5" s="8" t="s">
        <v>939</v>
      </c>
      <c r="H5" s="8"/>
      <c r="I5" s="8"/>
      <c r="J5" s="8"/>
    </row>
    <row r="6" s="131" customFormat="1" ht="27" customHeight="1" spans="1:10">
      <c r="A6" s="91" t="s">
        <v>725</v>
      </c>
      <c r="B6" s="91"/>
      <c r="C6" s="91"/>
      <c r="D6" s="91" t="s">
        <v>646</v>
      </c>
      <c r="E6" s="91" t="s">
        <v>554</v>
      </c>
      <c r="F6" s="91" t="s">
        <v>726</v>
      </c>
      <c r="G6" s="91" t="s">
        <v>727</v>
      </c>
      <c r="H6" s="91" t="s">
        <v>728</v>
      </c>
      <c r="I6" s="91" t="s">
        <v>729</v>
      </c>
      <c r="J6" s="91"/>
    </row>
    <row r="7" s="131" customFormat="1" ht="27" customHeight="1" spans="1:10">
      <c r="A7" s="91"/>
      <c r="B7" s="91"/>
      <c r="C7" s="92" t="s">
        <v>655</v>
      </c>
      <c r="D7" s="93"/>
      <c r="E7" s="93">
        <f>SUM(E8:E10)</f>
        <v>685300</v>
      </c>
      <c r="F7" s="93">
        <f>SUM(F8:F10)</f>
        <v>685300</v>
      </c>
      <c r="G7" s="94">
        <v>10</v>
      </c>
      <c r="H7" s="95" t="str">
        <f>IF(E7&gt;0,ROUND(F7/E7,3)*100&amp;"%","—")</f>
        <v>100%</v>
      </c>
      <c r="I7" s="98">
        <v>9</v>
      </c>
      <c r="J7" s="98"/>
    </row>
    <row r="8" s="131" customFormat="1" ht="27" customHeight="1" spans="1:10">
      <c r="A8" s="91"/>
      <c r="B8" s="91"/>
      <c r="C8" s="92" t="s">
        <v>730</v>
      </c>
      <c r="D8" s="96"/>
      <c r="E8" s="96">
        <v>685300</v>
      </c>
      <c r="F8" s="96">
        <v>685300</v>
      </c>
      <c r="G8" s="91" t="s">
        <v>558</v>
      </c>
      <c r="H8" s="97" t="str">
        <f>IF(E8&gt;0,ROUND(F8/E8,3)*100&amp;"%","—")</f>
        <v>100%</v>
      </c>
      <c r="I8" s="98" t="s">
        <v>558</v>
      </c>
      <c r="J8" s="98"/>
    </row>
    <row r="9" s="131" customFormat="1" ht="27" customHeight="1" spans="1:10">
      <c r="A9" s="91"/>
      <c r="B9" s="91"/>
      <c r="C9" s="92" t="s">
        <v>731</v>
      </c>
      <c r="D9" s="96"/>
      <c r="E9" s="96"/>
      <c r="F9" s="96"/>
      <c r="G9" s="91" t="s">
        <v>558</v>
      </c>
      <c r="H9" s="97" t="str">
        <f>IF(E9&gt;0,ROUND(F9/E9,3)*100&amp;"%","—")</f>
        <v>—</v>
      </c>
      <c r="I9" s="98" t="s">
        <v>558</v>
      </c>
      <c r="J9" s="98"/>
    </row>
    <row r="10" s="79" customFormat="1" ht="27" customHeight="1" spans="1:10">
      <c r="A10" s="91"/>
      <c r="B10" s="91"/>
      <c r="C10" s="92" t="s">
        <v>732</v>
      </c>
      <c r="D10" s="96"/>
      <c r="E10" s="96"/>
      <c r="F10" s="96"/>
      <c r="G10" s="91" t="s">
        <v>558</v>
      </c>
      <c r="H10" s="97" t="str">
        <f>IF(E10&gt;0,ROUND(F10/E10,3)*100&amp;"%","—")</f>
        <v>—</v>
      </c>
      <c r="I10" s="98" t="s">
        <v>558</v>
      </c>
      <c r="J10" s="98"/>
    </row>
    <row r="11" ht="22.95" customHeight="1" spans="1:10">
      <c r="A11" s="9" t="s">
        <v>733</v>
      </c>
      <c r="B11" s="9" t="s">
        <v>734</v>
      </c>
      <c r="C11" s="9"/>
      <c r="D11" s="9"/>
      <c r="E11" s="9"/>
      <c r="F11" s="16" t="s">
        <v>735</v>
      </c>
      <c r="G11" s="16"/>
      <c r="H11" s="16"/>
      <c r="I11" s="16"/>
      <c r="J11" s="16"/>
    </row>
    <row r="12" ht="34.95" customHeight="1" spans="1:10">
      <c r="A12" s="9"/>
      <c r="B12" s="17" t="s">
        <v>950</v>
      </c>
      <c r="C12" s="18"/>
      <c r="D12" s="18"/>
      <c r="E12" s="19"/>
      <c r="F12" s="16" t="s">
        <v>951</v>
      </c>
      <c r="G12" s="16"/>
      <c r="H12" s="16"/>
      <c r="I12" s="16"/>
      <c r="J12" s="16"/>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18" customHeight="1" spans="1:10">
      <c r="A15" s="9" t="s">
        <v>670</v>
      </c>
      <c r="B15" s="28" t="s">
        <v>671</v>
      </c>
      <c r="C15" s="29" t="s">
        <v>943</v>
      </c>
      <c r="D15" s="30" t="s">
        <v>684</v>
      </c>
      <c r="E15" s="9">
        <v>17500</v>
      </c>
      <c r="F15" s="26" t="s">
        <v>944</v>
      </c>
      <c r="G15" s="27">
        <v>19250</v>
      </c>
      <c r="H15" s="31">
        <v>40</v>
      </c>
      <c r="I15" s="67">
        <v>40</v>
      </c>
      <c r="J15" s="27"/>
    </row>
    <row r="16" ht="18" customHeight="1" spans="1:10">
      <c r="A16" s="9"/>
      <c r="B16" s="28" t="s">
        <v>682</v>
      </c>
      <c r="C16" s="29"/>
      <c r="D16" s="30"/>
      <c r="E16" s="9"/>
      <c r="F16" s="26"/>
      <c r="G16" s="27"/>
      <c r="H16" s="31"/>
      <c r="I16" s="67"/>
      <c r="J16" s="27"/>
    </row>
    <row r="17" ht="18" customHeight="1" spans="1:10">
      <c r="A17" s="9"/>
      <c r="B17" s="28" t="s">
        <v>687</v>
      </c>
      <c r="C17" s="29"/>
      <c r="D17" s="30"/>
      <c r="E17" s="9"/>
      <c r="F17" s="26"/>
      <c r="G17" s="27"/>
      <c r="H17" s="31"/>
      <c r="I17" s="67"/>
      <c r="J17" s="27"/>
    </row>
    <row r="18" s="79" customFormat="1" ht="18" customHeight="1" spans="1:10">
      <c r="A18" s="91"/>
      <c r="B18" s="91" t="s">
        <v>690</v>
      </c>
      <c r="C18" s="107"/>
      <c r="D18" s="108"/>
      <c r="E18" s="91"/>
      <c r="F18" s="91"/>
      <c r="G18" s="106"/>
      <c r="H18" s="109"/>
      <c r="I18" s="117"/>
      <c r="J18" s="106"/>
    </row>
    <row r="19" ht="30" customHeight="1" spans="1:10">
      <c r="A19" s="9" t="s">
        <v>691</v>
      </c>
      <c r="B19" s="9" t="s">
        <v>740</v>
      </c>
      <c r="C19" s="29"/>
      <c r="D19" s="30"/>
      <c r="E19" s="9"/>
      <c r="F19" s="26"/>
      <c r="G19" s="27"/>
      <c r="H19" s="31"/>
      <c r="I19" s="67"/>
      <c r="J19" s="27"/>
    </row>
    <row r="20" ht="30" customHeight="1" spans="1:10">
      <c r="A20" s="9"/>
      <c r="B20" s="9" t="s">
        <v>741</v>
      </c>
      <c r="C20" s="29" t="s">
        <v>945</v>
      </c>
      <c r="D20" s="30" t="s">
        <v>673</v>
      </c>
      <c r="E20" s="127" t="s">
        <v>946</v>
      </c>
      <c r="F20" s="127" t="s">
        <v>697</v>
      </c>
      <c r="G20" s="27" t="s">
        <v>698</v>
      </c>
      <c r="H20" s="31">
        <v>40</v>
      </c>
      <c r="I20" s="67">
        <v>36</v>
      </c>
      <c r="J20" s="27"/>
    </row>
    <row r="21" ht="30" customHeight="1" spans="1:10">
      <c r="A21" s="9"/>
      <c r="B21" s="9" t="s">
        <v>742</v>
      </c>
      <c r="C21" s="29"/>
      <c r="D21" s="30"/>
      <c r="E21" s="9"/>
      <c r="F21" s="26"/>
      <c r="G21" s="27"/>
      <c r="H21" s="31"/>
      <c r="I21" s="67"/>
      <c r="J21" s="27"/>
    </row>
    <row r="22" ht="30" customHeight="1" spans="1:10">
      <c r="A22" s="9"/>
      <c r="B22" s="55" t="s">
        <v>743</v>
      </c>
      <c r="C22" s="29"/>
      <c r="D22" s="30"/>
      <c r="E22" s="9"/>
      <c r="F22" s="26"/>
      <c r="G22" s="27"/>
      <c r="H22" s="31"/>
      <c r="I22" s="67"/>
      <c r="J22" s="27"/>
    </row>
    <row r="23" ht="30" customHeight="1" spans="1:10">
      <c r="A23" s="32" t="s">
        <v>711</v>
      </c>
      <c r="B23" s="37" t="s">
        <v>745</v>
      </c>
      <c r="C23" s="29" t="s">
        <v>947</v>
      </c>
      <c r="D23" s="128" t="s">
        <v>673</v>
      </c>
      <c r="E23" s="129">
        <v>90</v>
      </c>
      <c r="F23" s="130" t="s">
        <v>685</v>
      </c>
      <c r="G23" s="55" t="s">
        <v>948</v>
      </c>
      <c r="H23" s="35">
        <v>10</v>
      </c>
      <c r="I23" s="68">
        <v>10</v>
      </c>
      <c r="J23" s="48" t="s">
        <v>747</v>
      </c>
    </row>
    <row r="24" ht="54" customHeight="1" spans="1:10">
      <c r="A24" s="7" t="s">
        <v>748</v>
      </c>
      <c r="B24" s="7"/>
      <c r="C24" s="7"/>
      <c r="D24" s="61"/>
      <c r="E24" s="62"/>
      <c r="F24" s="62"/>
      <c r="G24" s="62"/>
      <c r="H24" s="62"/>
      <c r="I24" s="69"/>
      <c r="J24" s="70" t="s">
        <v>749</v>
      </c>
    </row>
    <row r="25" ht="25.5" customHeight="1" spans="1:10">
      <c r="A25" s="63" t="s">
        <v>750</v>
      </c>
      <c r="B25" s="63"/>
      <c r="C25" s="63"/>
      <c r="D25" s="63"/>
      <c r="E25" s="63"/>
      <c r="F25" s="63"/>
      <c r="G25" s="63"/>
      <c r="H25" s="63">
        <v>100</v>
      </c>
      <c r="I25" s="51">
        <f>SUM(I7,I15:I23)</f>
        <v>95</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05"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79" customFormat="1" ht="18" customHeight="1" spans="1:10">
      <c r="A32" s="81" t="s">
        <v>756</v>
      </c>
      <c r="B32" s="81"/>
      <c r="C32" s="81"/>
      <c r="D32" s="81"/>
      <c r="E32" s="81"/>
      <c r="F32" s="81"/>
      <c r="G32" s="81"/>
      <c r="H32" s="81"/>
      <c r="I32" s="81"/>
      <c r="J32" s="81"/>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rintOptions horizontalCentered="1"/>
  <pageMargins left="0.71" right="0.71" top="0.75" bottom="0.75" header="0.31" footer="0.31"/>
  <pageSetup paperSize="9" scale="78"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view="pageBreakPreview" zoomScaleNormal="100" workbookViewId="0">
      <pane ySplit="4" topLeftCell="A5" activePane="bottomLeft" state="frozen"/>
      <selection/>
      <selection pane="bottomLeft" activeCell="O14" sqref="O14"/>
    </sheetView>
  </sheetViews>
  <sheetFormatPr defaultColWidth="9" defaultRowHeight="14.4"/>
  <cols>
    <col min="1" max="2" width="11.1018518518519" style="56" customWidth="1"/>
    <col min="3" max="3" width="16.1018518518519"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24" customHeight="1" spans="1:256">
      <c r="A4" s="7" t="s">
        <v>720</v>
      </c>
      <c r="B4" s="7"/>
      <c r="C4" s="8" t="s">
        <v>952</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939</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1.05"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1.05" customHeight="1" spans="1:256">
      <c r="A7" s="9"/>
      <c r="B7" s="9"/>
      <c r="C7" s="10" t="s">
        <v>655</v>
      </c>
      <c r="D7" s="93"/>
      <c r="E7" s="11">
        <f>SUM(E8:E10)</f>
        <v>892775.5</v>
      </c>
      <c r="F7" s="11">
        <f>SUM(F8:F10)</f>
        <v>892775.5</v>
      </c>
      <c r="G7" s="12">
        <v>10</v>
      </c>
      <c r="H7" s="13" t="str">
        <f>IF(E7&gt;0,ROUND(F7/E7,3)*100&amp;"%","—")</f>
        <v>100%</v>
      </c>
      <c r="I7" s="16">
        <v>10</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1.05" customHeight="1" spans="1:256">
      <c r="A8" s="9"/>
      <c r="B8" s="9"/>
      <c r="C8" s="10" t="s">
        <v>730</v>
      </c>
      <c r="D8" s="14"/>
      <c r="E8" s="14">
        <v>892775.5</v>
      </c>
      <c r="F8" s="14">
        <v>892775.5</v>
      </c>
      <c r="G8" s="9" t="s">
        <v>558</v>
      </c>
      <c r="H8" s="15" t="str">
        <f>IF(E8&gt;0,ROUND(F8/E8,3)*100&amp;"%","—")</f>
        <v>100%</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1.05"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1.05" customHeight="1" spans="1:10">
      <c r="A10" s="9"/>
      <c r="B10" s="9"/>
      <c r="C10" s="10" t="s">
        <v>732</v>
      </c>
      <c r="D10" s="14"/>
      <c r="E10" s="14"/>
      <c r="F10" s="14"/>
      <c r="G10" s="9" t="s">
        <v>558</v>
      </c>
      <c r="H10" s="15" t="str">
        <f>IF(E10&gt;0,ROUND(F10/E10,3)*100&amp;"%","—")</f>
        <v>—</v>
      </c>
      <c r="I10" s="16" t="s">
        <v>558</v>
      </c>
      <c r="J10" s="16"/>
    </row>
    <row r="11" ht="24" customHeight="1" spans="1:10">
      <c r="A11" s="9" t="s">
        <v>733</v>
      </c>
      <c r="B11" s="9" t="s">
        <v>734</v>
      </c>
      <c r="C11" s="9"/>
      <c r="D11" s="9"/>
      <c r="E11" s="9"/>
      <c r="F11" s="16" t="s">
        <v>735</v>
      </c>
      <c r="G11" s="16"/>
      <c r="H11" s="16"/>
      <c r="I11" s="16"/>
      <c r="J11" s="16"/>
    </row>
    <row r="12" ht="46.05" customHeight="1" spans="1:10">
      <c r="A12" s="9"/>
      <c r="B12" s="17" t="s">
        <v>953</v>
      </c>
      <c r="C12" s="18"/>
      <c r="D12" s="18"/>
      <c r="E12" s="19"/>
      <c r="F12" s="16" t="s">
        <v>954</v>
      </c>
      <c r="G12" s="16"/>
      <c r="H12" s="16"/>
      <c r="I12" s="16"/>
      <c r="J12" s="16"/>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22.05" customHeight="1" spans="1:10">
      <c r="A15" s="9" t="s">
        <v>670</v>
      </c>
      <c r="B15" s="28" t="s">
        <v>671</v>
      </c>
      <c r="C15" s="29" t="s">
        <v>955</v>
      </c>
      <c r="D15" s="30" t="s">
        <v>684</v>
      </c>
      <c r="E15" s="9">
        <v>7600</v>
      </c>
      <c r="F15" s="26" t="s">
        <v>944</v>
      </c>
      <c r="G15" s="27">
        <v>8442.5</v>
      </c>
      <c r="H15" s="31">
        <v>40</v>
      </c>
      <c r="I15" s="67">
        <v>40</v>
      </c>
      <c r="J15" s="27"/>
    </row>
    <row r="16" ht="18" customHeight="1" spans="1:10">
      <c r="A16" s="9"/>
      <c r="B16" s="28" t="s">
        <v>682</v>
      </c>
      <c r="C16" s="29"/>
      <c r="D16" s="30"/>
      <c r="E16" s="9"/>
      <c r="F16" s="26"/>
      <c r="G16" s="27"/>
      <c r="H16" s="31"/>
      <c r="I16" s="67"/>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30" customHeight="1" spans="1:10">
      <c r="A19" s="9" t="s">
        <v>691</v>
      </c>
      <c r="B19" s="9" t="s">
        <v>740</v>
      </c>
      <c r="C19" s="29"/>
      <c r="D19" s="30"/>
      <c r="E19" s="9"/>
      <c r="F19" s="26"/>
      <c r="G19" s="27"/>
      <c r="H19" s="31"/>
      <c r="I19" s="67"/>
      <c r="J19" s="27"/>
    </row>
    <row r="20" ht="30" customHeight="1" spans="1:10">
      <c r="A20" s="9"/>
      <c r="B20" s="9" t="s">
        <v>741</v>
      </c>
      <c r="C20" s="29" t="s">
        <v>945</v>
      </c>
      <c r="D20" s="30" t="s">
        <v>673</v>
      </c>
      <c r="E20" s="127" t="s">
        <v>946</v>
      </c>
      <c r="F20" s="127" t="s">
        <v>697</v>
      </c>
      <c r="G20" s="27" t="s">
        <v>698</v>
      </c>
      <c r="H20" s="31">
        <v>40</v>
      </c>
      <c r="I20" s="67">
        <v>36</v>
      </c>
      <c r="J20" s="27"/>
    </row>
    <row r="21" ht="30" customHeight="1" spans="1:10">
      <c r="A21" s="9"/>
      <c r="B21" s="9" t="s">
        <v>742</v>
      </c>
      <c r="C21" s="29"/>
      <c r="D21" s="30"/>
      <c r="E21" s="9"/>
      <c r="F21" s="26"/>
      <c r="G21" s="27"/>
      <c r="H21" s="31"/>
      <c r="I21" s="67"/>
      <c r="J21" s="27"/>
    </row>
    <row r="22" ht="30" customHeight="1" spans="1:10">
      <c r="A22" s="9"/>
      <c r="B22" s="55" t="s">
        <v>743</v>
      </c>
      <c r="C22" s="29"/>
      <c r="D22" s="30"/>
      <c r="E22" s="9"/>
      <c r="F22" s="26"/>
      <c r="G22" s="27"/>
      <c r="H22" s="31"/>
      <c r="I22" s="67"/>
      <c r="J22" s="27"/>
    </row>
    <row r="23" ht="30" customHeight="1" spans="1:10">
      <c r="A23" s="32" t="s">
        <v>711</v>
      </c>
      <c r="B23" s="37" t="s">
        <v>745</v>
      </c>
      <c r="C23" s="29" t="s">
        <v>947</v>
      </c>
      <c r="D23" s="128" t="s">
        <v>673</v>
      </c>
      <c r="E23" s="129">
        <v>90</v>
      </c>
      <c r="F23" s="130" t="s">
        <v>685</v>
      </c>
      <c r="G23" s="55" t="s">
        <v>948</v>
      </c>
      <c r="H23" s="35">
        <v>10</v>
      </c>
      <c r="I23" s="68">
        <v>10</v>
      </c>
      <c r="J23" s="48" t="s">
        <v>747</v>
      </c>
    </row>
    <row r="24" ht="54" customHeight="1" spans="1:10">
      <c r="A24" s="7" t="s">
        <v>748</v>
      </c>
      <c r="B24" s="7"/>
      <c r="C24" s="7"/>
      <c r="D24" s="61"/>
      <c r="E24" s="62"/>
      <c r="F24" s="62"/>
      <c r="G24" s="62"/>
      <c r="H24" s="62"/>
      <c r="I24" s="69"/>
      <c r="J24" s="70" t="s">
        <v>749</v>
      </c>
    </row>
    <row r="25" ht="25.5" customHeight="1" spans="1:10">
      <c r="A25" s="63" t="s">
        <v>750</v>
      </c>
      <c r="B25" s="63"/>
      <c r="C25" s="63"/>
      <c r="D25" s="63"/>
      <c r="E25" s="63"/>
      <c r="F25" s="63"/>
      <c r="G25" s="63"/>
      <c r="H25" s="63">
        <v>100</v>
      </c>
      <c r="I25" s="51">
        <f>SUM(I7,I15:I23)</f>
        <v>96</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05"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rintOptions horizontalCentered="1"/>
  <pageMargins left="0.71" right="0.71" top="0.75" bottom="0.75" header="0.31" footer="0.31"/>
  <pageSetup paperSize="9" scale="80"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zoomScale="90" zoomScaleNormal="90" zoomScaleSheetLayoutView="60" workbookViewId="0">
      <selection activeCell="R19" sqref="R19"/>
    </sheetView>
  </sheetViews>
  <sheetFormatPr defaultColWidth="9" defaultRowHeight="14.4"/>
  <cols>
    <col min="1" max="2" width="11.1018518518519" style="56" customWidth="1"/>
    <col min="3" max="3" width="17.1018518518519" style="56" customWidth="1"/>
    <col min="4" max="5" width="11.2962962962963" style="56" customWidth="1"/>
    <col min="6" max="6" width="11.2037037037037" style="56" customWidth="1"/>
    <col min="7" max="7" width="10.7037037037037" style="56" customWidth="1"/>
    <col min="8" max="8" width="9" style="56"/>
    <col min="9" max="9" width="8.60185185185185" style="56" customWidth="1"/>
    <col min="10" max="10" width="11.5" style="56" customWidth="1"/>
    <col min="11" max="16384" width="9" style="56"/>
  </cols>
  <sheetData>
    <row r="1" spans="1:10">
      <c r="A1" s="79" t="s">
        <v>609</v>
      </c>
      <c r="B1" s="79"/>
      <c r="C1" s="79"/>
      <c r="D1" s="79"/>
      <c r="E1" s="79"/>
      <c r="F1" s="79"/>
      <c r="G1" s="79"/>
      <c r="H1" s="79"/>
      <c r="I1" s="79"/>
      <c r="J1" s="79"/>
    </row>
    <row r="2" ht="25.95" customHeight="1" spans="1:10">
      <c r="A2" s="88" t="s">
        <v>719</v>
      </c>
      <c r="B2" s="88"/>
      <c r="C2" s="88"/>
      <c r="D2" s="88"/>
      <c r="E2" s="88"/>
      <c r="F2" s="88"/>
      <c r="G2" s="88"/>
      <c r="H2" s="88"/>
      <c r="I2" s="88"/>
      <c r="J2" s="88"/>
    </row>
    <row r="3" s="57" customFormat="1" ht="13.05" customHeight="1" spans="1:10">
      <c r="A3" s="88"/>
      <c r="B3" s="88"/>
      <c r="C3" s="88"/>
      <c r="D3" s="88"/>
      <c r="E3" s="88"/>
      <c r="F3" s="88"/>
      <c r="G3" s="88"/>
      <c r="H3" s="88"/>
      <c r="I3" s="88"/>
      <c r="J3" s="116" t="s">
        <v>543</v>
      </c>
    </row>
    <row r="4" s="58" customFormat="1" ht="18" customHeight="1" spans="1:256">
      <c r="A4" s="89" t="s">
        <v>720</v>
      </c>
      <c r="B4" s="89"/>
      <c r="C4" s="90" t="s">
        <v>956</v>
      </c>
      <c r="D4" s="90"/>
      <c r="E4" s="90"/>
      <c r="F4" s="90"/>
      <c r="G4" s="90"/>
      <c r="H4" s="90"/>
      <c r="I4" s="90"/>
      <c r="J4" s="90"/>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89" t="s">
        <v>722</v>
      </c>
      <c r="B5" s="89"/>
      <c r="C5" s="90" t="s">
        <v>3</v>
      </c>
      <c r="D5" s="90"/>
      <c r="E5" s="90"/>
      <c r="F5" s="89" t="s">
        <v>723</v>
      </c>
      <c r="G5" s="90" t="s">
        <v>957</v>
      </c>
      <c r="H5" s="90"/>
      <c r="I5" s="90"/>
      <c r="J5" s="90"/>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1" t="s">
        <v>725</v>
      </c>
      <c r="B6" s="91"/>
      <c r="C6" s="91"/>
      <c r="D6" s="91" t="s">
        <v>646</v>
      </c>
      <c r="E6" s="91" t="s">
        <v>554</v>
      </c>
      <c r="F6" s="91" t="s">
        <v>726</v>
      </c>
      <c r="G6" s="91" t="s">
        <v>727</v>
      </c>
      <c r="H6" s="91" t="s">
        <v>728</v>
      </c>
      <c r="I6" s="91" t="s">
        <v>729</v>
      </c>
      <c r="J6" s="91"/>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1"/>
      <c r="B7" s="91"/>
      <c r="C7" s="92" t="s">
        <v>655</v>
      </c>
      <c r="D7" s="93">
        <f>SUM(D8:D10)</f>
        <v>10000</v>
      </c>
      <c r="E7" s="93">
        <f>SUM(E8:E10)</f>
        <v>10000</v>
      </c>
      <c r="F7" s="93">
        <f>SUM(F8:F10)</f>
        <v>239.67</v>
      </c>
      <c r="G7" s="94">
        <v>10</v>
      </c>
      <c r="H7" s="95" t="str">
        <f>IF(E7&gt;0,ROUND(F7/E7,3)*100&amp;"%","—")</f>
        <v>2.4%</v>
      </c>
      <c r="I7" s="98">
        <v>9</v>
      </c>
      <c r="J7" s="98"/>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1"/>
      <c r="B8" s="91"/>
      <c r="C8" s="92" t="s">
        <v>730</v>
      </c>
      <c r="D8" s="96">
        <v>10000</v>
      </c>
      <c r="E8" s="96">
        <v>10000</v>
      </c>
      <c r="F8" s="96">
        <v>239.67</v>
      </c>
      <c r="G8" s="91" t="s">
        <v>558</v>
      </c>
      <c r="H8" s="97" t="str">
        <f>IF(E8&gt;0,ROUND(F8/E8,3)*100&amp;"%","—")</f>
        <v>2.4%</v>
      </c>
      <c r="I8" s="98" t="s">
        <v>558</v>
      </c>
      <c r="J8" s="98"/>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1"/>
      <c r="B9" s="91"/>
      <c r="C9" s="92" t="s">
        <v>731</v>
      </c>
      <c r="D9" s="96"/>
      <c r="E9" s="96"/>
      <c r="F9" s="96"/>
      <c r="G9" s="91" t="s">
        <v>558</v>
      </c>
      <c r="H9" s="97" t="str">
        <f>IF(E9&gt;0,ROUND(F9/E9,3)*100&amp;"%","—")</f>
        <v>—</v>
      </c>
      <c r="I9" s="98" t="s">
        <v>558</v>
      </c>
      <c r="J9" s="98"/>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1"/>
      <c r="B10" s="91"/>
      <c r="C10" s="92" t="s">
        <v>732</v>
      </c>
      <c r="D10" s="96"/>
      <c r="E10" s="96"/>
      <c r="F10" s="96"/>
      <c r="G10" s="91" t="s">
        <v>558</v>
      </c>
      <c r="H10" s="97" t="str">
        <f>IF(E10&gt;0,ROUND(F10/E10,3)*100&amp;"%","—")</f>
        <v>—</v>
      </c>
      <c r="I10" s="98" t="s">
        <v>558</v>
      </c>
      <c r="J10" s="98"/>
    </row>
    <row r="11" ht="18" customHeight="1" spans="1:10">
      <c r="A11" s="91" t="s">
        <v>733</v>
      </c>
      <c r="B11" s="91" t="s">
        <v>734</v>
      </c>
      <c r="C11" s="91"/>
      <c r="D11" s="91"/>
      <c r="E11" s="91"/>
      <c r="F11" s="98" t="s">
        <v>735</v>
      </c>
      <c r="G11" s="98"/>
      <c r="H11" s="98"/>
      <c r="I11" s="98"/>
      <c r="J11" s="98"/>
    </row>
    <row r="12" ht="46.05" customHeight="1" spans="1:10">
      <c r="A12" s="91"/>
      <c r="B12" s="99" t="s">
        <v>958</v>
      </c>
      <c r="C12" s="100"/>
      <c r="D12" s="100"/>
      <c r="E12" s="101"/>
      <c r="F12" s="98" t="s">
        <v>958</v>
      </c>
      <c r="G12" s="98"/>
      <c r="H12" s="98"/>
      <c r="I12" s="98"/>
      <c r="J12" s="98"/>
    </row>
    <row r="13" ht="36" customHeight="1" spans="1:10">
      <c r="A13" s="102" t="s">
        <v>661</v>
      </c>
      <c r="B13" s="103"/>
      <c r="C13" s="104"/>
      <c r="D13" s="102" t="s">
        <v>738</v>
      </c>
      <c r="E13" s="103"/>
      <c r="F13" s="104"/>
      <c r="G13" s="105" t="s">
        <v>665</v>
      </c>
      <c r="H13" s="105" t="s">
        <v>942</v>
      </c>
      <c r="I13" s="105" t="s">
        <v>729</v>
      </c>
      <c r="J13" s="105" t="s">
        <v>666</v>
      </c>
    </row>
    <row r="14" ht="36" customHeight="1" spans="1:10">
      <c r="A14" s="102" t="s">
        <v>667</v>
      </c>
      <c r="B14" s="91" t="s">
        <v>668</v>
      </c>
      <c r="C14" s="91" t="s">
        <v>669</v>
      </c>
      <c r="D14" s="91" t="s">
        <v>662</v>
      </c>
      <c r="E14" s="91" t="s">
        <v>663</v>
      </c>
      <c r="F14" s="91" t="s">
        <v>664</v>
      </c>
      <c r="G14" s="106"/>
      <c r="H14" s="106"/>
      <c r="I14" s="106"/>
      <c r="J14" s="106"/>
    </row>
    <row r="15" ht="30" customHeight="1" spans="1:10">
      <c r="A15" s="91" t="s">
        <v>670</v>
      </c>
      <c r="B15" s="105" t="s">
        <v>671</v>
      </c>
      <c r="C15" s="107" t="s">
        <v>959</v>
      </c>
      <c r="D15" s="108" t="s">
        <v>684</v>
      </c>
      <c r="E15" s="91">
        <v>1</v>
      </c>
      <c r="F15" s="91" t="s">
        <v>184</v>
      </c>
      <c r="G15" s="91">
        <v>1</v>
      </c>
      <c r="H15" s="109">
        <v>20</v>
      </c>
      <c r="I15" s="117">
        <v>20</v>
      </c>
      <c r="J15" s="106"/>
    </row>
    <row r="16" ht="25.05" customHeight="1" spans="1:10">
      <c r="A16" s="91"/>
      <c r="B16" s="105" t="s">
        <v>682</v>
      </c>
      <c r="C16" s="107" t="s">
        <v>960</v>
      </c>
      <c r="D16" s="108" t="s">
        <v>673</v>
      </c>
      <c r="E16" s="91">
        <v>90</v>
      </c>
      <c r="F16" s="91" t="s">
        <v>685</v>
      </c>
      <c r="G16" s="106" t="s">
        <v>961</v>
      </c>
      <c r="H16" s="109">
        <v>20</v>
      </c>
      <c r="I16" s="117">
        <v>20</v>
      </c>
      <c r="J16" s="106"/>
    </row>
    <row r="17" ht="25.05" customHeight="1" spans="1:10">
      <c r="A17" s="91"/>
      <c r="B17" s="105" t="s">
        <v>690</v>
      </c>
      <c r="C17" s="107" t="s">
        <v>962</v>
      </c>
      <c r="D17" s="108" t="s">
        <v>684</v>
      </c>
      <c r="E17" s="91">
        <v>10000</v>
      </c>
      <c r="F17" s="91" t="s">
        <v>920</v>
      </c>
      <c r="G17" s="91">
        <v>239.67</v>
      </c>
      <c r="H17" s="109">
        <v>20</v>
      </c>
      <c r="I17" s="117">
        <v>19</v>
      </c>
      <c r="J17" s="123" t="s">
        <v>963</v>
      </c>
    </row>
    <row r="18" ht="30" customHeight="1" spans="1:10">
      <c r="A18" s="91" t="s">
        <v>691</v>
      </c>
      <c r="B18" s="91" t="s">
        <v>741</v>
      </c>
      <c r="C18" s="107" t="s">
        <v>964</v>
      </c>
      <c r="D18" s="108" t="s">
        <v>673</v>
      </c>
      <c r="E18" s="91">
        <v>90</v>
      </c>
      <c r="F18" s="91" t="s">
        <v>685</v>
      </c>
      <c r="G18" s="106" t="s">
        <v>961</v>
      </c>
      <c r="H18" s="109">
        <v>10</v>
      </c>
      <c r="I18" s="117">
        <v>10</v>
      </c>
      <c r="J18" s="106"/>
    </row>
    <row r="19" ht="30" customHeight="1" spans="1:10">
      <c r="A19" s="91"/>
      <c r="B19" s="110" t="s">
        <v>743</v>
      </c>
      <c r="C19" s="107" t="s">
        <v>965</v>
      </c>
      <c r="D19" s="108" t="s">
        <v>673</v>
      </c>
      <c r="E19" s="91">
        <v>90</v>
      </c>
      <c r="F19" s="91" t="s">
        <v>685</v>
      </c>
      <c r="G19" s="106" t="s">
        <v>961</v>
      </c>
      <c r="H19" s="109">
        <v>10</v>
      </c>
      <c r="I19" s="117">
        <v>10</v>
      </c>
      <c r="J19" s="106"/>
    </row>
    <row r="20" ht="30" customHeight="1" spans="1:10">
      <c r="A20" s="111" t="s">
        <v>711</v>
      </c>
      <c r="B20" s="112" t="s">
        <v>745</v>
      </c>
      <c r="C20" s="107" t="s">
        <v>746</v>
      </c>
      <c r="D20" s="108" t="s">
        <v>673</v>
      </c>
      <c r="E20" s="91">
        <v>90</v>
      </c>
      <c r="F20" s="91" t="s">
        <v>685</v>
      </c>
      <c r="G20" s="106" t="s">
        <v>966</v>
      </c>
      <c r="H20" s="109">
        <v>10</v>
      </c>
      <c r="I20" s="117">
        <v>10</v>
      </c>
      <c r="J20" s="118" t="s">
        <v>747</v>
      </c>
    </row>
    <row r="21" ht="54" customHeight="1" spans="1:10">
      <c r="A21" s="89" t="s">
        <v>748</v>
      </c>
      <c r="B21" s="89"/>
      <c r="C21" s="89"/>
      <c r="D21" s="124" t="s">
        <v>546</v>
      </c>
      <c r="E21" s="125"/>
      <c r="F21" s="125"/>
      <c r="G21" s="125"/>
      <c r="H21" s="125"/>
      <c r="I21" s="126"/>
      <c r="J21" s="120" t="s">
        <v>749</v>
      </c>
    </row>
    <row r="22" ht="25.5" customHeight="1" spans="1:10">
      <c r="A22" s="115" t="s">
        <v>750</v>
      </c>
      <c r="B22" s="115"/>
      <c r="C22" s="115"/>
      <c r="D22" s="115"/>
      <c r="E22" s="115"/>
      <c r="F22" s="115"/>
      <c r="G22" s="115"/>
      <c r="H22" s="115">
        <v>100</v>
      </c>
      <c r="I22" s="121">
        <f>SUM(I7,I15:I20)</f>
        <v>98</v>
      </c>
      <c r="J22" s="122" t="s">
        <v>751</v>
      </c>
    </row>
    <row r="23" ht="16.95" customHeight="1"/>
    <row r="24" ht="28.95" customHeight="1" spans="1:10">
      <c r="A24" s="64" t="s">
        <v>715</v>
      </c>
      <c r="B24" s="65"/>
      <c r="C24" s="65"/>
      <c r="D24" s="65"/>
      <c r="E24" s="65"/>
      <c r="F24" s="65"/>
      <c r="G24" s="65"/>
      <c r="H24" s="65"/>
      <c r="I24" s="65"/>
      <c r="J24" s="72"/>
    </row>
    <row r="25" ht="27" customHeight="1" spans="1:10">
      <c r="A25" s="66" t="s">
        <v>752</v>
      </c>
      <c r="B25" s="66"/>
      <c r="C25" s="66"/>
      <c r="D25" s="66"/>
      <c r="E25" s="66"/>
      <c r="F25" s="66"/>
      <c r="G25" s="66"/>
      <c r="H25" s="66"/>
      <c r="I25" s="66"/>
      <c r="J25" s="66"/>
    </row>
    <row r="26" ht="19.05" customHeight="1" spans="1:10">
      <c r="A26" s="66" t="s">
        <v>753</v>
      </c>
      <c r="B26" s="66"/>
      <c r="C26" s="66"/>
      <c r="D26" s="66"/>
      <c r="E26" s="66"/>
      <c r="F26" s="66"/>
      <c r="G26" s="66"/>
      <c r="H26" s="66"/>
      <c r="I26" s="66"/>
      <c r="J26" s="66"/>
    </row>
    <row r="27" ht="18" customHeight="1" spans="1:10">
      <c r="A27" s="66" t="s">
        <v>754</v>
      </c>
      <c r="B27" s="66"/>
      <c r="C27" s="66"/>
      <c r="D27" s="66"/>
      <c r="E27" s="66"/>
      <c r="F27" s="66"/>
      <c r="G27" s="66"/>
      <c r="H27" s="66"/>
      <c r="I27" s="66"/>
      <c r="J27" s="66"/>
    </row>
    <row r="28" s="79" customFormat="1" ht="18" customHeight="1" spans="1:10">
      <c r="A28" s="81" t="s">
        <v>755</v>
      </c>
      <c r="B28" s="81"/>
      <c r="C28" s="81"/>
      <c r="D28" s="81"/>
      <c r="E28" s="81"/>
      <c r="F28" s="81"/>
      <c r="G28" s="81"/>
      <c r="H28" s="81"/>
      <c r="I28" s="81"/>
      <c r="J28" s="81"/>
    </row>
    <row r="29" s="79" customFormat="1" ht="18" customHeight="1" spans="1:10">
      <c r="A29" s="81" t="s">
        <v>756</v>
      </c>
      <c r="B29" s="81"/>
      <c r="C29" s="81"/>
      <c r="D29" s="81"/>
      <c r="E29" s="81"/>
      <c r="F29" s="81"/>
      <c r="G29" s="81"/>
      <c r="H29" s="81"/>
      <c r="I29" s="81"/>
      <c r="J29" s="81"/>
    </row>
    <row r="30" ht="24" customHeight="1" spans="1:10">
      <c r="A30" s="66" t="s">
        <v>757</v>
      </c>
      <c r="B30" s="66"/>
      <c r="C30" s="66"/>
      <c r="D30" s="66"/>
      <c r="E30" s="66"/>
      <c r="F30" s="66"/>
      <c r="G30" s="66"/>
      <c r="H30" s="66"/>
      <c r="I30" s="66"/>
      <c r="J30" s="66"/>
    </row>
    <row r="31" ht="24" customHeight="1" spans="1:10">
      <c r="A31" s="66" t="s">
        <v>758</v>
      </c>
      <c r="B31" s="66"/>
      <c r="C31" s="66"/>
      <c r="D31" s="66"/>
      <c r="E31" s="66"/>
      <c r="F31" s="66"/>
      <c r="G31" s="66"/>
      <c r="H31" s="66"/>
      <c r="I31" s="66"/>
      <c r="J31" s="66"/>
    </row>
    <row r="32" ht="24" customHeight="1" spans="1:10">
      <c r="A32" s="66" t="s">
        <v>759</v>
      </c>
      <c r="B32" s="66"/>
      <c r="C32" s="66"/>
      <c r="D32" s="66"/>
      <c r="E32" s="66"/>
      <c r="F32" s="66"/>
      <c r="G32" s="66"/>
      <c r="H32" s="66"/>
      <c r="I32" s="66"/>
      <c r="J32"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08333333333333" right="0.550694444444444" top="0.751388888888889" bottom="0.751388888888889" header="0.298611111111111" footer="0.298611111111111"/>
  <pageSetup paperSize="9" scale="73"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zoomScaleSheetLayoutView="60" workbookViewId="0">
      <selection activeCell="CD73" sqref="CD73"/>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1.2962962962963" style="56" customWidth="1"/>
    <col min="8" max="8" width="9" style="56"/>
    <col min="9" max="9" width="8.60185185185185" style="56" customWidth="1"/>
    <col min="10" max="10" width="11.5" style="56" customWidth="1"/>
    <col min="11" max="16384" width="9" style="56"/>
  </cols>
  <sheetData>
    <row r="1" spans="1:10">
      <c r="A1" s="79" t="s">
        <v>609</v>
      </c>
      <c r="B1" s="79"/>
      <c r="C1" s="79"/>
      <c r="D1" s="79"/>
      <c r="E1" s="79"/>
      <c r="F1" s="79"/>
      <c r="G1" s="79"/>
      <c r="H1" s="79"/>
      <c r="I1" s="79"/>
      <c r="J1" s="79"/>
    </row>
    <row r="2" ht="25.95" customHeight="1" spans="1:10">
      <c r="A2" s="88" t="s">
        <v>719</v>
      </c>
      <c r="B2" s="88"/>
      <c r="C2" s="88"/>
      <c r="D2" s="88"/>
      <c r="E2" s="88"/>
      <c r="F2" s="88"/>
      <c r="G2" s="88"/>
      <c r="H2" s="88"/>
      <c r="I2" s="88"/>
      <c r="J2" s="88"/>
    </row>
    <row r="3" s="57" customFormat="1" ht="13.05" customHeight="1" spans="1:10">
      <c r="A3" s="88"/>
      <c r="B3" s="88"/>
      <c r="C3" s="88"/>
      <c r="D3" s="88"/>
      <c r="E3" s="88"/>
      <c r="F3" s="88"/>
      <c r="G3" s="88"/>
      <c r="H3" s="88"/>
      <c r="I3" s="88"/>
      <c r="J3" s="116" t="s">
        <v>543</v>
      </c>
    </row>
    <row r="4" s="58" customFormat="1" ht="18" customHeight="1" spans="1:256">
      <c r="A4" s="89" t="s">
        <v>720</v>
      </c>
      <c r="B4" s="89"/>
      <c r="C4" s="90" t="s">
        <v>967</v>
      </c>
      <c r="D4" s="90"/>
      <c r="E4" s="90"/>
      <c r="F4" s="90"/>
      <c r="G4" s="90"/>
      <c r="H4" s="90"/>
      <c r="I4" s="90"/>
      <c r="J4" s="90"/>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89" t="s">
        <v>722</v>
      </c>
      <c r="B5" s="89"/>
      <c r="C5" s="90" t="s">
        <v>3</v>
      </c>
      <c r="D5" s="90"/>
      <c r="E5" s="90"/>
      <c r="F5" s="89" t="s">
        <v>723</v>
      </c>
      <c r="G5" s="90" t="s">
        <v>957</v>
      </c>
      <c r="H5" s="90"/>
      <c r="I5" s="90"/>
      <c r="J5" s="90"/>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1" t="s">
        <v>725</v>
      </c>
      <c r="B6" s="91"/>
      <c r="C6" s="91"/>
      <c r="D6" s="91" t="s">
        <v>646</v>
      </c>
      <c r="E6" s="91" t="s">
        <v>554</v>
      </c>
      <c r="F6" s="91" t="s">
        <v>726</v>
      </c>
      <c r="G6" s="91" t="s">
        <v>727</v>
      </c>
      <c r="H6" s="91" t="s">
        <v>728</v>
      </c>
      <c r="I6" s="91" t="s">
        <v>729</v>
      </c>
      <c r="J6" s="91"/>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1"/>
      <c r="B7" s="91"/>
      <c r="C7" s="92" t="s">
        <v>655</v>
      </c>
      <c r="D7" s="93">
        <f>SUM(D8:D10)</f>
        <v>468480</v>
      </c>
      <c r="E7" s="93">
        <f>SUM(E8:E10)</f>
        <v>468480</v>
      </c>
      <c r="F7" s="93">
        <f>SUM(F8:F10)</f>
        <v>468480</v>
      </c>
      <c r="G7" s="94">
        <v>10</v>
      </c>
      <c r="H7" s="95" t="str">
        <f>IF(E7&gt;0,ROUND(F7/E7,3)*100&amp;"%","—")</f>
        <v>100%</v>
      </c>
      <c r="I7" s="98">
        <v>10</v>
      </c>
      <c r="J7" s="98"/>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1"/>
      <c r="B8" s="91"/>
      <c r="C8" s="92" t="s">
        <v>730</v>
      </c>
      <c r="D8" s="96">
        <v>468480</v>
      </c>
      <c r="E8" s="96">
        <v>468480</v>
      </c>
      <c r="F8" s="96">
        <v>468480</v>
      </c>
      <c r="G8" s="91" t="s">
        <v>558</v>
      </c>
      <c r="H8" s="97" t="str">
        <f>IF(E8&gt;0,ROUND(F8/E8,3)*100&amp;"%","—")</f>
        <v>100%</v>
      </c>
      <c r="I8" s="98" t="s">
        <v>558</v>
      </c>
      <c r="J8" s="98"/>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1"/>
      <c r="B9" s="91"/>
      <c r="C9" s="92" t="s">
        <v>731</v>
      </c>
      <c r="D9" s="96"/>
      <c r="E9" s="96"/>
      <c r="F9" s="96"/>
      <c r="G9" s="91" t="s">
        <v>558</v>
      </c>
      <c r="H9" s="97" t="str">
        <f>IF(E9&gt;0,ROUND(F9/E9,3)*100&amp;"%","—")</f>
        <v>—</v>
      </c>
      <c r="I9" s="98" t="s">
        <v>558</v>
      </c>
      <c r="J9" s="98"/>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1"/>
      <c r="B10" s="91"/>
      <c r="C10" s="92" t="s">
        <v>732</v>
      </c>
      <c r="D10" s="96"/>
      <c r="E10" s="96"/>
      <c r="F10" s="96"/>
      <c r="G10" s="91" t="s">
        <v>558</v>
      </c>
      <c r="H10" s="97" t="str">
        <f>IF(E10&gt;0,ROUND(F10/E10,3)*100&amp;"%","—")</f>
        <v>—</v>
      </c>
      <c r="I10" s="98" t="s">
        <v>558</v>
      </c>
      <c r="J10" s="98"/>
    </row>
    <row r="11" ht="18" customHeight="1" spans="1:10">
      <c r="A11" s="91" t="s">
        <v>733</v>
      </c>
      <c r="B11" s="91" t="s">
        <v>734</v>
      </c>
      <c r="C11" s="91"/>
      <c r="D11" s="91"/>
      <c r="E11" s="91"/>
      <c r="F11" s="98" t="s">
        <v>735</v>
      </c>
      <c r="G11" s="98"/>
      <c r="H11" s="98"/>
      <c r="I11" s="98"/>
      <c r="J11" s="98"/>
    </row>
    <row r="12" ht="46.05" customHeight="1" spans="1:10">
      <c r="A12" s="91"/>
      <c r="B12" s="99" t="s">
        <v>968</v>
      </c>
      <c r="C12" s="100"/>
      <c r="D12" s="100"/>
      <c r="E12" s="101"/>
      <c r="F12" s="98" t="s">
        <v>968</v>
      </c>
      <c r="G12" s="98"/>
      <c r="H12" s="98"/>
      <c r="I12" s="98"/>
      <c r="J12" s="98"/>
    </row>
    <row r="13" ht="36" customHeight="1" spans="1:10">
      <c r="A13" s="102" t="s">
        <v>661</v>
      </c>
      <c r="B13" s="103"/>
      <c r="C13" s="104"/>
      <c r="D13" s="102" t="s">
        <v>738</v>
      </c>
      <c r="E13" s="103"/>
      <c r="F13" s="104"/>
      <c r="G13" s="105" t="s">
        <v>665</v>
      </c>
      <c r="H13" s="105" t="s">
        <v>942</v>
      </c>
      <c r="I13" s="105" t="s">
        <v>729</v>
      </c>
      <c r="J13" s="105" t="s">
        <v>666</v>
      </c>
    </row>
    <row r="14" ht="36" customHeight="1" spans="1:10">
      <c r="A14" s="102" t="s">
        <v>667</v>
      </c>
      <c r="B14" s="91" t="s">
        <v>668</v>
      </c>
      <c r="C14" s="91" t="s">
        <v>669</v>
      </c>
      <c r="D14" s="91" t="s">
        <v>662</v>
      </c>
      <c r="E14" s="91" t="s">
        <v>663</v>
      </c>
      <c r="F14" s="91" t="s">
        <v>664</v>
      </c>
      <c r="G14" s="106"/>
      <c r="H14" s="106"/>
      <c r="I14" s="106"/>
      <c r="J14" s="106"/>
    </row>
    <row r="15" ht="28.95" customHeight="1" spans="1:10">
      <c r="A15" s="91" t="s">
        <v>670</v>
      </c>
      <c r="B15" s="105" t="s">
        <v>671</v>
      </c>
      <c r="C15" s="107" t="s">
        <v>969</v>
      </c>
      <c r="D15" s="108" t="s">
        <v>684</v>
      </c>
      <c r="E15" s="91">
        <v>200</v>
      </c>
      <c r="F15" s="91" t="s">
        <v>970</v>
      </c>
      <c r="G15" s="91">
        <v>200</v>
      </c>
      <c r="H15" s="109">
        <v>20</v>
      </c>
      <c r="I15" s="117">
        <v>20</v>
      </c>
      <c r="J15" s="106"/>
    </row>
    <row r="16" ht="22.05" customHeight="1" spans="1:10">
      <c r="A16" s="91"/>
      <c r="B16" s="105" t="s">
        <v>682</v>
      </c>
      <c r="C16" s="107" t="s">
        <v>971</v>
      </c>
      <c r="D16" s="108" t="s">
        <v>673</v>
      </c>
      <c r="E16" s="91">
        <v>90</v>
      </c>
      <c r="F16" s="91" t="s">
        <v>685</v>
      </c>
      <c r="G16" s="106" t="s">
        <v>961</v>
      </c>
      <c r="H16" s="109">
        <v>20</v>
      </c>
      <c r="I16" s="117">
        <v>20</v>
      </c>
      <c r="J16" s="106"/>
    </row>
    <row r="17" ht="22.05" customHeight="1" spans="1:10">
      <c r="A17" s="91"/>
      <c r="B17" s="105" t="s">
        <v>690</v>
      </c>
      <c r="C17" s="107" t="s">
        <v>972</v>
      </c>
      <c r="D17" s="108" t="s">
        <v>684</v>
      </c>
      <c r="E17" s="91">
        <v>468480</v>
      </c>
      <c r="F17" s="91" t="s">
        <v>920</v>
      </c>
      <c r="G17" s="91">
        <v>468480</v>
      </c>
      <c r="H17" s="109">
        <v>20</v>
      </c>
      <c r="I17" s="117">
        <v>20</v>
      </c>
      <c r="J17" s="106"/>
    </row>
    <row r="18" ht="30" customHeight="1" spans="1:10">
      <c r="A18" s="91" t="s">
        <v>691</v>
      </c>
      <c r="B18" s="91" t="s">
        <v>741</v>
      </c>
      <c r="C18" s="107" t="s">
        <v>973</v>
      </c>
      <c r="D18" s="108" t="s">
        <v>673</v>
      </c>
      <c r="E18" s="91">
        <v>90</v>
      </c>
      <c r="F18" s="91" t="s">
        <v>685</v>
      </c>
      <c r="G18" s="106" t="s">
        <v>961</v>
      </c>
      <c r="H18" s="109">
        <v>10</v>
      </c>
      <c r="I18" s="117">
        <v>10</v>
      </c>
      <c r="J18" s="106"/>
    </row>
    <row r="19" ht="30" customHeight="1" spans="1:10">
      <c r="A19" s="91"/>
      <c r="B19" s="110" t="s">
        <v>743</v>
      </c>
      <c r="C19" s="107" t="s">
        <v>974</v>
      </c>
      <c r="D19" s="108" t="s">
        <v>673</v>
      </c>
      <c r="E19" s="91">
        <v>90</v>
      </c>
      <c r="F19" s="91" t="s">
        <v>685</v>
      </c>
      <c r="G19" s="106" t="s">
        <v>961</v>
      </c>
      <c r="H19" s="109">
        <v>10</v>
      </c>
      <c r="I19" s="117">
        <v>10</v>
      </c>
      <c r="J19" s="106"/>
    </row>
    <row r="20" ht="30" customHeight="1" spans="1:10">
      <c r="A20" s="111" t="s">
        <v>711</v>
      </c>
      <c r="B20" s="112" t="s">
        <v>745</v>
      </c>
      <c r="C20" s="107" t="s">
        <v>746</v>
      </c>
      <c r="D20" s="108" t="s">
        <v>673</v>
      </c>
      <c r="E20" s="91">
        <v>90</v>
      </c>
      <c r="F20" s="91" t="s">
        <v>685</v>
      </c>
      <c r="G20" s="106" t="s">
        <v>966</v>
      </c>
      <c r="H20" s="109">
        <v>10</v>
      </c>
      <c r="I20" s="117">
        <v>10</v>
      </c>
      <c r="J20" s="118" t="s">
        <v>747</v>
      </c>
    </row>
    <row r="21" ht="54" customHeight="1" spans="1:10">
      <c r="A21" s="89" t="s">
        <v>748</v>
      </c>
      <c r="B21" s="89"/>
      <c r="C21" s="89"/>
      <c r="D21" s="113"/>
      <c r="E21" s="114"/>
      <c r="F21" s="114"/>
      <c r="G21" s="114"/>
      <c r="H21" s="114"/>
      <c r="I21" s="119"/>
      <c r="J21" s="120" t="s">
        <v>749</v>
      </c>
    </row>
    <row r="22" ht="25.5" customHeight="1" spans="1:10">
      <c r="A22" s="115" t="s">
        <v>750</v>
      </c>
      <c r="B22" s="115"/>
      <c r="C22" s="115"/>
      <c r="D22" s="115"/>
      <c r="E22" s="115"/>
      <c r="F22" s="115"/>
      <c r="G22" s="115"/>
      <c r="H22" s="115">
        <v>100</v>
      </c>
      <c r="I22" s="121">
        <f>SUM(I7,I15:I20)</f>
        <v>100</v>
      </c>
      <c r="J22" s="122" t="s">
        <v>751</v>
      </c>
    </row>
    <row r="23" ht="16.95" customHeight="1"/>
    <row r="24" ht="28.95" customHeight="1" spans="1:10">
      <c r="A24" s="64" t="s">
        <v>715</v>
      </c>
      <c r="B24" s="65"/>
      <c r="C24" s="65"/>
      <c r="D24" s="65"/>
      <c r="E24" s="65"/>
      <c r="F24" s="65"/>
      <c r="G24" s="65"/>
      <c r="H24" s="65"/>
      <c r="I24" s="65"/>
      <c r="J24" s="72"/>
    </row>
    <row r="25" ht="27" customHeight="1" spans="1:10">
      <c r="A25" s="66" t="s">
        <v>752</v>
      </c>
      <c r="B25" s="66"/>
      <c r="C25" s="66"/>
      <c r="D25" s="66"/>
      <c r="E25" s="66"/>
      <c r="F25" s="66"/>
      <c r="G25" s="66"/>
      <c r="H25" s="66"/>
      <c r="I25" s="66"/>
      <c r="J25" s="66"/>
    </row>
    <row r="26" ht="19.05" customHeight="1" spans="1:10">
      <c r="A26" s="66" t="s">
        <v>753</v>
      </c>
      <c r="B26" s="66"/>
      <c r="C26" s="66"/>
      <c r="D26" s="66"/>
      <c r="E26" s="66"/>
      <c r="F26" s="66"/>
      <c r="G26" s="66"/>
      <c r="H26" s="66"/>
      <c r="I26" s="66"/>
      <c r="J26" s="66"/>
    </row>
    <row r="27" ht="18" customHeight="1" spans="1:10">
      <c r="A27" s="66" t="s">
        <v>754</v>
      </c>
      <c r="B27" s="66"/>
      <c r="C27" s="66"/>
      <c r="D27" s="66"/>
      <c r="E27" s="66"/>
      <c r="F27" s="66"/>
      <c r="G27" s="66"/>
      <c r="H27" s="66"/>
      <c r="I27" s="66"/>
      <c r="J27" s="66"/>
    </row>
    <row r="28" ht="18" customHeight="1" spans="1:10">
      <c r="A28" s="66" t="s">
        <v>755</v>
      </c>
      <c r="B28" s="66"/>
      <c r="C28" s="66"/>
      <c r="D28" s="66"/>
      <c r="E28" s="66"/>
      <c r="F28" s="66"/>
      <c r="G28" s="66"/>
      <c r="H28" s="66"/>
      <c r="I28" s="66"/>
      <c r="J28" s="66"/>
    </row>
    <row r="29" s="79" customFormat="1" ht="18" customHeight="1" spans="1:10">
      <c r="A29" s="81" t="s">
        <v>756</v>
      </c>
      <c r="B29" s="81"/>
      <c r="C29" s="81"/>
      <c r="D29" s="81"/>
      <c r="E29" s="81"/>
      <c r="F29" s="81"/>
      <c r="G29" s="81"/>
      <c r="H29" s="81"/>
      <c r="I29" s="81"/>
      <c r="J29" s="81"/>
    </row>
    <row r="30" ht="24" customHeight="1" spans="1:10">
      <c r="A30" s="66" t="s">
        <v>757</v>
      </c>
      <c r="B30" s="66"/>
      <c r="C30" s="66"/>
      <c r="D30" s="66"/>
      <c r="E30" s="66"/>
      <c r="F30" s="66"/>
      <c r="G30" s="66"/>
      <c r="H30" s="66"/>
      <c r="I30" s="66"/>
      <c r="J30" s="66"/>
    </row>
    <row r="31" ht="24" customHeight="1" spans="1:10">
      <c r="A31" s="66" t="s">
        <v>758</v>
      </c>
      <c r="B31" s="66"/>
      <c r="C31" s="66"/>
      <c r="D31" s="66"/>
      <c r="E31" s="66"/>
      <c r="F31" s="66"/>
      <c r="G31" s="66"/>
      <c r="H31" s="66"/>
      <c r="I31" s="66"/>
      <c r="J31" s="66"/>
    </row>
    <row r="32" ht="24" customHeight="1" spans="1:10">
      <c r="A32" s="66" t="s">
        <v>759</v>
      </c>
      <c r="B32" s="66"/>
      <c r="C32" s="66"/>
      <c r="D32" s="66"/>
      <c r="E32" s="66"/>
      <c r="F32" s="66"/>
      <c r="G32" s="66"/>
      <c r="H32" s="66"/>
      <c r="I32" s="66"/>
      <c r="J32"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865972222222222" right="0.472222222222222" top="0.751388888888889" bottom="0.751388888888889" header="0.298611111111111" footer="0.298611111111111"/>
  <pageSetup paperSize="9" scale="73"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zoomScaleSheetLayoutView="60" workbookViewId="0">
      <selection activeCell="W94" sqref="W94"/>
    </sheetView>
  </sheetViews>
  <sheetFormatPr defaultColWidth="9" defaultRowHeight="14.4"/>
  <cols>
    <col min="1" max="2" width="11.1018518518519" style="56" customWidth="1"/>
    <col min="3" max="3" width="16" style="56" customWidth="1"/>
    <col min="4" max="5" width="11.2962962962963" style="56" customWidth="1"/>
    <col min="6" max="6" width="11.2037037037037" style="56" customWidth="1"/>
    <col min="7" max="7" width="11.5" style="56" customWidth="1"/>
    <col min="8" max="8" width="9" style="56"/>
    <col min="9" max="9" width="8.60185185185185" style="56" customWidth="1"/>
    <col min="10" max="10" width="11.5"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975</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957</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93">
        <f>SUM(D8:D10)</f>
        <v>250000</v>
      </c>
      <c r="E7" s="93">
        <f>SUM(E8:E10)</f>
        <v>250000</v>
      </c>
      <c r="F7" s="93">
        <f>SUM(F8:F10)</f>
        <v>250000</v>
      </c>
      <c r="G7" s="94">
        <v>10</v>
      </c>
      <c r="H7" s="95" t="str">
        <f>IF(E7&gt;0,ROUND(F7/E7,3)*100&amp;"%","—")</f>
        <v>100%</v>
      </c>
      <c r="I7" s="16">
        <v>10</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96">
        <v>250000</v>
      </c>
      <c r="E8" s="96">
        <v>250000</v>
      </c>
      <c r="F8" s="96">
        <v>250000</v>
      </c>
      <c r="G8" s="91" t="s">
        <v>558</v>
      </c>
      <c r="H8" s="97" t="str">
        <f>IF(E8&gt;0,ROUND(F8/E8,3)*100&amp;"%","—")</f>
        <v>100%</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96"/>
      <c r="E9" s="96"/>
      <c r="F9" s="96"/>
      <c r="G9" s="91" t="s">
        <v>558</v>
      </c>
      <c r="H9" s="97"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
      <c r="B10" s="9"/>
      <c r="C10" s="10" t="s">
        <v>732</v>
      </c>
      <c r="D10" s="96"/>
      <c r="E10" s="96"/>
      <c r="F10" s="96"/>
      <c r="G10" s="91" t="s">
        <v>558</v>
      </c>
      <c r="H10" s="97" t="str">
        <f>IF(E10&gt;0,ROUND(F10/E10,3)*100&amp;"%","—")</f>
        <v>—</v>
      </c>
      <c r="I10" s="16" t="s">
        <v>558</v>
      </c>
      <c r="J10" s="16"/>
    </row>
    <row r="11" ht="18" customHeight="1" spans="1:10">
      <c r="A11" s="9" t="s">
        <v>733</v>
      </c>
      <c r="B11" s="9" t="s">
        <v>734</v>
      </c>
      <c r="C11" s="9"/>
      <c r="D11" s="9"/>
      <c r="E11" s="9"/>
      <c r="F11" s="16" t="s">
        <v>735</v>
      </c>
      <c r="G11" s="16"/>
      <c r="H11" s="16"/>
      <c r="I11" s="16"/>
      <c r="J11" s="16"/>
    </row>
    <row r="12" ht="46.05" customHeight="1" spans="1:10">
      <c r="A12" s="9"/>
      <c r="B12" s="85" t="s">
        <v>976</v>
      </c>
      <c r="C12" s="86"/>
      <c r="D12" s="86"/>
      <c r="E12" s="87"/>
      <c r="F12" s="16" t="s">
        <v>976</v>
      </c>
      <c r="G12" s="16"/>
      <c r="H12" s="16"/>
      <c r="I12" s="16"/>
      <c r="J12" s="16"/>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31.95" customHeight="1" spans="1:10">
      <c r="A15" s="9" t="s">
        <v>670</v>
      </c>
      <c r="B15" s="28" t="s">
        <v>671</v>
      </c>
      <c r="C15" s="29" t="s">
        <v>977</v>
      </c>
      <c r="D15" s="30" t="s">
        <v>684</v>
      </c>
      <c r="E15" s="9">
        <v>6</v>
      </c>
      <c r="F15" s="26" t="s">
        <v>825</v>
      </c>
      <c r="G15" s="9">
        <v>6</v>
      </c>
      <c r="H15" s="31">
        <v>20</v>
      </c>
      <c r="I15" s="67">
        <v>20</v>
      </c>
      <c r="J15" s="27"/>
    </row>
    <row r="16" ht="33" customHeight="1" spans="1:10">
      <c r="A16" s="9"/>
      <c r="B16" s="28" t="s">
        <v>682</v>
      </c>
      <c r="C16" s="29" t="s">
        <v>978</v>
      </c>
      <c r="D16" s="30" t="s">
        <v>673</v>
      </c>
      <c r="E16" s="9">
        <v>90</v>
      </c>
      <c r="F16" s="26" t="s">
        <v>685</v>
      </c>
      <c r="G16" s="27" t="s">
        <v>961</v>
      </c>
      <c r="H16" s="31">
        <v>20</v>
      </c>
      <c r="I16" s="67">
        <v>20</v>
      </c>
      <c r="J16" s="27"/>
    </row>
    <row r="17" ht="18" customHeight="1" spans="1:10">
      <c r="A17" s="9"/>
      <c r="B17" s="28" t="s">
        <v>690</v>
      </c>
      <c r="C17" s="29" t="s">
        <v>972</v>
      </c>
      <c r="D17" s="30" t="s">
        <v>684</v>
      </c>
      <c r="E17" s="9">
        <v>250000</v>
      </c>
      <c r="F17" s="26" t="s">
        <v>920</v>
      </c>
      <c r="G17" s="9">
        <v>250000</v>
      </c>
      <c r="H17" s="31">
        <v>20</v>
      </c>
      <c r="I17" s="67">
        <v>20</v>
      </c>
      <c r="J17" s="27"/>
    </row>
    <row r="18" ht="30" customHeight="1" spans="1:10">
      <c r="A18" s="9" t="s">
        <v>691</v>
      </c>
      <c r="B18" s="9" t="s">
        <v>741</v>
      </c>
      <c r="C18" s="29" t="s">
        <v>979</v>
      </c>
      <c r="D18" s="30" t="s">
        <v>673</v>
      </c>
      <c r="E18" s="9">
        <v>90</v>
      </c>
      <c r="F18" s="26" t="s">
        <v>685</v>
      </c>
      <c r="G18" s="27" t="s">
        <v>961</v>
      </c>
      <c r="H18" s="31">
        <v>10</v>
      </c>
      <c r="I18" s="67">
        <v>10</v>
      </c>
      <c r="J18" s="27"/>
    </row>
    <row r="19" ht="30" customHeight="1" spans="1:10">
      <c r="A19" s="9"/>
      <c r="B19" s="55" t="s">
        <v>743</v>
      </c>
      <c r="C19" s="29" t="s">
        <v>980</v>
      </c>
      <c r="D19" s="30" t="s">
        <v>673</v>
      </c>
      <c r="E19" s="9">
        <v>90</v>
      </c>
      <c r="F19" s="26" t="s">
        <v>685</v>
      </c>
      <c r="G19" s="27" t="s">
        <v>961</v>
      </c>
      <c r="H19" s="31">
        <v>10</v>
      </c>
      <c r="I19" s="67">
        <v>10</v>
      </c>
      <c r="J19" s="27"/>
    </row>
    <row r="20" ht="30" customHeight="1" spans="1:10">
      <c r="A20" s="32" t="s">
        <v>711</v>
      </c>
      <c r="B20" s="37" t="s">
        <v>745</v>
      </c>
      <c r="C20" s="29" t="s">
        <v>746</v>
      </c>
      <c r="D20" s="30" t="s">
        <v>673</v>
      </c>
      <c r="E20" s="9">
        <v>90</v>
      </c>
      <c r="F20" s="26" t="s">
        <v>685</v>
      </c>
      <c r="G20" s="27" t="s">
        <v>966</v>
      </c>
      <c r="H20" s="31">
        <v>10</v>
      </c>
      <c r="I20" s="67">
        <v>10</v>
      </c>
      <c r="J20" s="48" t="s">
        <v>747</v>
      </c>
    </row>
    <row r="21" ht="54" customHeight="1" spans="1:10">
      <c r="A21" s="7" t="s">
        <v>748</v>
      </c>
      <c r="B21" s="7"/>
      <c r="C21" s="7"/>
      <c r="D21" s="61"/>
      <c r="E21" s="62"/>
      <c r="F21" s="62"/>
      <c r="G21" s="62"/>
      <c r="H21" s="62"/>
      <c r="I21" s="69"/>
      <c r="J21" s="70" t="s">
        <v>749</v>
      </c>
    </row>
    <row r="22" ht="25.5" customHeight="1" spans="1:10">
      <c r="A22" s="63" t="s">
        <v>750</v>
      </c>
      <c r="B22" s="63"/>
      <c r="C22" s="63"/>
      <c r="D22" s="63"/>
      <c r="E22" s="63"/>
      <c r="F22" s="63"/>
      <c r="G22" s="63"/>
      <c r="H22" s="63">
        <v>100</v>
      </c>
      <c r="I22" s="121">
        <f>SUM(I7,I15:I20)</f>
        <v>100</v>
      </c>
      <c r="J22" s="71" t="s">
        <v>751</v>
      </c>
    </row>
    <row r="23" ht="16.95" customHeight="1"/>
    <row r="24" ht="28.95" customHeight="1" spans="1:10">
      <c r="A24" s="64" t="s">
        <v>715</v>
      </c>
      <c r="B24" s="65"/>
      <c r="C24" s="65"/>
      <c r="D24" s="65"/>
      <c r="E24" s="65"/>
      <c r="F24" s="65"/>
      <c r="G24" s="65"/>
      <c r="H24" s="65"/>
      <c r="I24" s="65"/>
      <c r="J24" s="72"/>
    </row>
    <row r="25" ht="27" customHeight="1" spans="1:10">
      <c r="A25" s="66" t="s">
        <v>752</v>
      </c>
      <c r="B25" s="66"/>
      <c r="C25" s="66"/>
      <c r="D25" s="66"/>
      <c r="E25" s="66"/>
      <c r="F25" s="66"/>
      <c r="G25" s="66"/>
      <c r="H25" s="66"/>
      <c r="I25" s="66"/>
      <c r="J25" s="66"/>
    </row>
    <row r="26" ht="19.05" customHeight="1" spans="1:10">
      <c r="A26" s="66" t="s">
        <v>753</v>
      </c>
      <c r="B26" s="66"/>
      <c r="C26" s="66"/>
      <c r="D26" s="66"/>
      <c r="E26" s="66"/>
      <c r="F26" s="66"/>
      <c r="G26" s="66"/>
      <c r="H26" s="66"/>
      <c r="I26" s="66"/>
      <c r="J26" s="66"/>
    </row>
    <row r="27" ht="18" customHeight="1" spans="1:10">
      <c r="A27" s="66" t="s">
        <v>754</v>
      </c>
      <c r="B27" s="66"/>
      <c r="C27" s="66"/>
      <c r="D27" s="66"/>
      <c r="E27" s="66"/>
      <c r="F27" s="66"/>
      <c r="G27" s="66"/>
      <c r="H27" s="66"/>
      <c r="I27" s="66"/>
      <c r="J27" s="66"/>
    </row>
    <row r="28" ht="18" customHeight="1" spans="1:10">
      <c r="A28" s="66" t="s">
        <v>755</v>
      </c>
      <c r="B28" s="66"/>
      <c r="C28" s="66"/>
      <c r="D28" s="66"/>
      <c r="E28" s="66"/>
      <c r="F28" s="66"/>
      <c r="G28" s="66"/>
      <c r="H28" s="66"/>
      <c r="I28" s="66"/>
      <c r="J28" s="66"/>
    </row>
    <row r="29" s="79" customFormat="1" ht="18" customHeight="1" spans="1:10">
      <c r="A29" s="81" t="s">
        <v>756</v>
      </c>
      <c r="B29" s="81"/>
      <c r="C29" s="81"/>
      <c r="D29" s="81"/>
      <c r="E29" s="81"/>
      <c r="F29" s="81"/>
      <c r="G29" s="81"/>
      <c r="H29" s="81"/>
      <c r="I29" s="81"/>
      <c r="J29" s="81"/>
    </row>
    <row r="30" ht="24" customHeight="1" spans="1:10">
      <c r="A30" s="66" t="s">
        <v>757</v>
      </c>
      <c r="B30" s="66"/>
      <c r="C30" s="66"/>
      <c r="D30" s="66"/>
      <c r="E30" s="66"/>
      <c r="F30" s="66"/>
      <c r="G30" s="66"/>
      <c r="H30" s="66"/>
      <c r="I30" s="66"/>
      <c r="J30" s="66"/>
    </row>
    <row r="31" ht="24" customHeight="1" spans="1:10">
      <c r="A31" s="66" t="s">
        <v>758</v>
      </c>
      <c r="B31" s="66"/>
      <c r="C31" s="66"/>
      <c r="D31" s="66"/>
      <c r="E31" s="66"/>
      <c r="F31" s="66"/>
      <c r="G31" s="66"/>
      <c r="H31" s="66"/>
      <c r="I31" s="66"/>
      <c r="J31" s="66"/>
    </row>
    <row r="32" ht="24" customHeight="1" spans="1:10">
      <c r="A32" s="66" t="s">
        <v>759</v>
      </c>
      <c r="B32" s="66"/>
      <c r="C32" s="66"/>
      <c r="D32" s="66"/>
      <c r="E32" s="66"/>
      <c r="F32" s="66"/>
      <c r="G32" s="66"/>
      <c r="H32" s="66"/>
      <c r="I32" s="66"/>
      <c r="J32"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86805555555556" right="0.472222222222222" top="0.751388888888889" bottom="0.751388888888889" header="0.298611111111111" footer="0.298611111111111"/>
  <pageSetup paperSize="9" scale="73"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W112" sqref="W112"/>
    </sheetView>
  </sheetViews>
  <sheetFormatPr defaultColWidth="9" defaultRowHeight="14.4"/>
  <cols>
    <col min="1" max="2" width="11.1018518518519" style="56" customWidth="1"/>
    <col min="3" max="3" width="15.1018518518519" style="56" customWidth="1"/>
    <col min="4" max="5" width="11.2962962962963" style="56" customWidth="1"/>
    <col min="6" max="6" width="11.2037037037037" style="56" customWidth="1"/>
    <col min="7" max="7" width="11.6018518518519" style="56" customWidth="1"/>
    <col min="8" max="8" width="9" style="56"/>
    <col min="9" max="9" width="8.60185185185185" style="56" customWidth="1"/>
    <col min="10" max="10" width="12.7962962962963" style="56" customWidth="1"/>
    <col min="11" max="16384" width="9" style="56"/>
  </cols>
  <sheetData>
    <row r="1" spans="1:10">
      <c r="A1" s="79" t="s">
        <v>609</v>
      </c>
      <c r="B1" s="79"/>
      <c r="C1" s="79"/>
      <c r="D1" s="79"/>
      <c r="E1" s="79"/>
      <c r="F1" s="79"/>
      <c r="G1" s="79"/>
      <c r="H1" s="79"/>
      <c r="I1" s="79"/>
      <c r="J1" s="79"/>
    </row>
    <row r="2" ht="25.95" customHeight="1" spans="1:10">
      <c r="A2" s="88" t="s">
        <v>719</v>
      </c>
      <c r="B2" s="88"/>
      <c r="C2" s="88"/>
      <c r="D2" s="88"/>
      <c r="E2" s="88"/>
      <c r="F2" s="88"/>
      <c r="G2" s="88"/>
      <c r="H2" s="88"/>
      <c r="I2" s="88"/>
      <c r="J2" s="88"/>
    </row>
    <row r="3" s="57" customFormat="1" ht="13.05" customHeight="1" spans="1:10">
      <c r="A3" s="88"/>
      <c r="B3" s="88"/>
      <c r="C3" s="88"/>
      <c r="D3" s="88"/>
      <c r="E3" s="88"/>
      <c r="F3" s="88"/>
      <c r="G3" s="88"/>
      <c r="H3" s="88"/>
      <c r="I3" s="88"/>
      <c r="J3" s="116" t="s">
        <v>543</v>
      </c>
    </row>
    <row r="4" s="58" customFormat="1" ht="18" customHeight="1" spans="1:256">
      <c r="A4" s="89" t="s">
        <v>720</v>
      </c>
      <c r="B4" s="89"/>
      <c r="C4" s="90" t="s">
        <v>981</v>
      </c>
      <c r="D4" s="90"/>
      <c r="E4" s="90"/>
      <c r="F4" s="90"/>
      <c r="G4" s="90"/>
      <c r="H4" s="90"/>
      <c r="I4" s="90"/>
      <c r="J4" s="90"/>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89" t="s">
        <v>722</v>
      </c>
      <c r="B5" s="89"/>
      <c r="C5" s="90" t="s">
        <v>3</v>
      </c>
      <c r="D5" s="90"/>
      <c r="E5" s="90"/>
      <c r="F5" s="89" t="s">
        <v>723</v>
      </c>
      <c r="G5" s="90" t="s">
        <v>957</v>
      </c>
      <c r="H5" s="90"/>
      <c r="I5" s="90"/>
      <c r="J5" s="90"/>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1" t="s">
        <v>725</v>
      </c>
      <c r="B6" s="91"/>
      <c r="C6" s="91"/>
      <c r="D6" s="91" t="s">
        <v>646</v>
      </c>
      <c r="E6" s="91" t="s">
        <v>554</v>
      </c>
      <c r="F6" s="91" t="s">
        <v>726</v>
      </c>
      <c r="G6" s="91" t="s">
        <v>727</v>
      </c>
      <c r="H6" s="91" t="s">
        <v>728</v>
      </c>
      <c r="I6" s="91" t="s">
        <v>729</v>
      </c>
      <c r="J6" s="91"/>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1"/>
      <c r="B7" s="91"/>
      <c r="C7" s="92" t="s">
        <v>655</v>
      </c>
      <c r="D7" s="93">
        <f>SUM(D8:D10)</f>
        <v>10000</v>
      </c>
      <c r="E7" s="93">
        <f>SUM(E8:E10)</f>
        <v>10000</v>
      </c>
      <c r="F7" s="93">
        <f>SUM(F8:F10)</f>
        <v>3538.33</v>
      </c>
      <c r="G7" s="94">
        <v>10</v>
      </c>
      <c r="H7" s="95" t="str">
        <f>IF(E7&gt;0,ROUND(F7/E7,3)*100&amp;"%","—")</f>
        <v>35.4%</v>
      </c>
      <c r="I7" s="98">
        <v>9</v>
      </c>
      <c r="J7" s="98"/>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1"/>
      <c r="B8" s="91"/>
      <c r="C8" s="92" t="s">
        <v>730</v>
      </c>
      <c r="D8" s="96">
        <v>10000</v>
      </c>
      <c r="E8" s="96">
        <v>10000</v>
      </c>
      <c r="F8" s="96">
        <v>3538.33</v>
      </c>
      <c r="G8" s="91" t="s">
        <v>558</v>
      </c>
      <c r="H8" s="97" t="str">
        <f>IF(E8&gt;0,ROUND(F8/E8,3)*100&amp;"%","—")</f>
        <v>35.4%</v>
      </c>
      <c r="I8" s="98" t="s">
        <v>558</v>
      </c>
      <c r="J8" s="98"/>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1"/>
      <c r="B9" s="91"/>
      <c r="C9" s="92" t="s">
        <v>731</v>
      </c>
      <c r="D9" s="96"/>
      <c r="E9" s="96"/>
      <c r="F9" s="96"/>
      <c r="G9" s="91" t="s">
        <v>558</v>
      </c>
      <c r="H9" s="97" t="str">
        <f>IF(E9&gt;0,ROUND(F9/E9,3)*100&amp;"%","—")</f>
        <v>—</v>
      </c>
      <c r="I9" s="98" t="s">
        <v>558</v>
      </c>
      <c r="J9" s="98"/>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1"/>
      <c r="B10" s="91"/>
      <c r="C10" s="92" t="s">
        <v>732</v>
      </c>
      <c r="D10" s="96"/>
      <c r="E10" s="96"/>
      <c r="F10" s="96"/>
      <c r="G10" s="91" t="s">
        <v>558</v>
      </c>
      <c r="H10" s="97" t="str">
        <f>IF(E10&gt;0,ROUND(F10/E10,3)*100&amp;"%","—")</f>
        <v>—</v>
      </c>
      <c r="I10" s="98" t="s">
        <v>558</v>
      </c>
      <c r="J10" s="98"/>
    </row>
    <row r="11" ht="18" customHeight="1" spans="1:10">
      <c r="A11" s="91" t="s">
        <v>733</v>
      </c>
      <c r="B11" s="91" t="s">
        <v>734</v>
      </c>
      <c r="C11" s="91"/>
      <c r="D11" s="91"/>
      <c r="E11" s="91"/>
      <c r="F11" s="98" t="s">
        <v>735</v>
      </c>
      <c r="G11" s="98"/>
      <c r="H11" s="98"/>
      <c r="I11" s="98"/>
      <c r="J11" s="98"/>
    </row>
    <row r="12" ht="46.05" customHeight="1" spans="1:10">
      <c r="A12" s="91"/>
      <c r="B12" s="99" t="s">
        <v>982</v>
      </c>
      <c r="C12" s="100"/>
      <c r="D12" s="100"/>
      <c r="E12" s="101"/>
      <c r="F12" s="98" t="s">
        <v>982</v>
      </c>
      <c r="G12" s="98"/>
      <c r="H12" s="98"/>
      <c r="I12" s="98"/>
      <c r="J12" s="98"/>
    </row>
    <row r="13" ht="36" customHeight="1" spans="1:10">
      <c r="A13" s="102" t="s">
        <v>661</v>
      </c>
      <c r="B13" s="103"/>
      <c r="C13" s="104"/>
      <c r="D13" s="102" t="s">
        <v>738</v>
      </c>
      <c r="E13" s="103"/>
      <c r="F13" s="104"/>
      <c r="G13" s="105" t="s">
        <v>665</v>
      </c>
      <c r="H13" s="105" t="s">
        <v>942</v>
      </c>
      <c r="I13" s="105" t="s">
        <v>729</v>
      </c>
      <c r="J13" s="105" t="s">
        <v>666</v>
      </c>
    </row>
    <row r="14" ht="36" customHeight="1" spans="1:10">
      <c r="A14" s="102" t="s">
        <v>667</v>
      </c>
      <c r="B14" s="91" t="s">
        <v>668</v>
      </c>
      <c r="C14" s="91" t="s">
        <v>669</v>
      </c>
      <c r="D14" s="91" t="s">
        <v>662</v>
      </c>
      <c r="E14" s="91" t="s">
        <v>663</v>
      </c>
      <c r="F14" s="91" t="s">
        <v>664</v>
      </c>
      <c r="G14" s="106"/>
      <c r="H14" s="106"/>
      <c r="I14" s="106"/>
      <c r="J14" s="106"/>
    </row>
    <row r="15" ht="18" customHeight="1" spans="1:10">
      <c r="A15" s="91" t="s">
        <v>670</v>
      </c>
      <c r="B15" s="105" t="s">
        <v>671</v>
      </c>
      <c r="C15" s="107" t="s">
        <v>983</v>
      </c>
      <c r="D15" s="108" t="s">
        <v>684</v>
      </c>
      <c r="E15" s="91">
        <v>1</v>
      </c>
      <c r="F15" s="91" t="s">
        <v>984</v>
      </c>
      <c r="G15" s="91">
        <v>1</v>
      </c>
      <c r="H15" s="109">
        <v>20</v>
      </c>
      <c r="I15" s="117">
        <v>20</v>
      </c>
      <c r="J15" s="106"/>
    </row>
    <row r="16" ht="18" customHeight="1" spans="1:10">
      <c r="A16" s="91"/>
      <c r="B16" s="105" t="s">
        <v>682</v>
      </c>
      <c r="C16" s="107" t="s">
        <v>960</v>
      </c>
      <c r="D16" s="108" t="s">
        <v>673</v>
      </c>
      <c r="E16" s="91">
        <v>90</v>
      </c>
      <c r="F16" s="91" t="s">
        <v>685</v>
      </c>
      <c r="G16" s="106" t="s">
        <v>961</v>
      </c>
      <c r="H16" s="109">
        <v>20</v>
      </c>
      <c r="I16" s="117">
        <v>20</v>
      </c>
      <c r="J16" s="106"/>
    </row>
    <row r="17" ht="30" customHeight="1" spans="1:10">
      <c r="A17" s="91"/>
      <c r="B17" s="105" t="s">
        <v>690</v>
      </c>
      <c r="C17" s="107" t="s">
        <v>962</v>
      </c>
      <c r="D17" s="108" t="s">
        <v>684</v>
      </c>
      <c r="E17" s="91">
        <v>10000</v>
      </c>
      <c r="F17" s="91" t="s">
        <v>920</v>
      </c>
      <c r="G17" s="91">
        <v>3538.33</v>
      </c>
      <c r="H17" s="109">
        <v>20</v>
      </c>
      <c r="I17" s="117">
        <v>19</v>
      </c>
      <c r="J17" s="123" t="s">
        <v>963</v>
      </c>
    </row>
    <row r="18" ht="30" customHeight="1" spans="1:10">
      <c r="A18" s="91" t="s">
        <v>691</v>
      </c>
      <c r="B18" s="91" t="s">
        <v>741</v>
      </c>
      <c r="C18" s="107" t="s">
        <v>985</v>
      </c>
      <c r="D18" s="108" t="s">
        <v>673</v>
      </c>
      <c r="E18" s="91">
        <v>90</v>
      </c>
      <c r="F18" s="91" t="s">
        <v>685</v>
      </c>
      <c r="G18" s="106" t="s">
        <v>961</v>
      </c>
      <c r="H18" s="109">
        <v>10</v>
      </c>
      <c r="I18" s="117">
        <v>10</v>
      </c>
      <c r="J18" s="106"/>
    </row>
    <row r="19" ht="30" customHeight="1" spans="1:10">
      <c r="A19" s="91"/>
      <c r="B19" s="110" t="s">
        <v>743</v>
      </c>
      <c r="C19" s="107" t="s">
        <v>986</v>
      </c>
      <c r="D19" s="108" t="s">
        <v>673</v>
      </c>
      <c r="E19" s="91">
        <v>90</v>
      </c>
      <c r="F19" s="91" t="s">
        <v>685</v>
      </c>
      <c r="G19" s="106" t="s">
        <v>961</v>
      </c>
      <c r="H19" s="109">
        <v>10</v>
      </c>
      <c r="I19" s="117">
        <v>10</v>
      </c>
      <c r="J19" s="106"/>
    </row>
    <row r="20" ht="30" customHeight="1" spans="1:10">
      <c r="A20" s="111" t="s">
        <v>711</v>
      </c>
      <c r="B20" s="112" t="s">
        <v>745</v>
      </c>
      <c r="C20" s="107" t="s">
        <v>746</v>
      </c>
      <c r="D20" s="108" t="s">
        <v>673</v>
      </c>
      <c r="E20" s="91">
        <v>90</v>
      </c>
      <c r="F20" s="91" t="s">
        <v>685</v>
      </c>
      <c r="G20" s="106" t="s">
        <v>966</v>
      </c>
      <c r="H20" s="109">
        <v>10</v>
      </c>
      <c r="I20" s="117">
        <v>10</v>
      </c>
      <c r="J20" s="118" t="s">
        <v>747</v>
      </c>
    </row>
    <row r="21" ht="54" customHeight="1" spans="1:10">
      <c r="A21" s="89" t="s">
        <v>748</v>
      </c>
      <c r="B21" s="89"/>
      <c r="C21" s="89"/>
      <c r="D21" s="113"/>
      <c r="E21" s="114"/>
      <c r="F21" s="114"/>
      <c r="G21" s="114"/>
      <c r="H21" s="114"/>
      <c r="I21" s="119"/>
      <c r="J21" s="120" t="s">
        <v>749</v>
      </c>
    </row>
    <row r="22" ht="25.5" customHeight="1" spans="1:10">
      <c r="A22" s="115" t="s">
        <v>750</v>
      </c>
      <c r="B22" s="115"/>
      <c r="C22" s="115"/>
      <c r="D22" s="115"/>
      <c r="E22" s="115"/>
      <c r="F22" s="115"/>
      <c r="G22" s="115"/>
      <c r="H22" s="115">
        <v>100</v>
      </c>
      <c r="I22" s="121">
        <f>SUM(I7,I15:I20)</f>
        <v>98</v>
      </c>
      <c r="J22" s="122" t="s">
        <v>751</v>
      </c>
    </row>
    <row r="23" ht="16.95" customHeight="1"/>
    <row r="24" ht="28.95" customHeight="1" spans="1:10">
      <c r="A24" s="64" t="s">
        <v>715</v>
      </c>
      <c r="B24" s="65"/>
      <c r="C24" s="65"/>
      <c r="D24" s="65"/>
      <c r="E24" s="65"/>
      <c r="F24" s="65"/>
      <c r="G24" s="65"/>
      <c r="H24" s="65"/>
      <c r="I24" s="65"/>
      <c r="J24" s="72"/>
    </row>
    <row r="25" ht="27" customHeight="1" spans="1:10">
      <c r="A25" s="66" t="s">
        <v>752</v>
      </c>
      <c r="B25" s="66"/>
      <c r="C25" s="66"/>
      <c r="D25" s="66"/>
      <c r="E25" s="66"/>
      <c r="F25" s="66"/>
      <c r="G25" s="66"/>
      <c r="H25" s="66"/>
      <c r="I25" s="66"/>
      <c r="J25" s="66"/>
    </row>
    <row r="26" ht="19.05" customHeight="1" spans="1:10">
      <c r="A26" s="66" t="s">
        <v>753</v>
      </c>
      <c r="B26" s="66"/>
      <c r="C26" s="66"/>
      <c r="D26" s="66"/>
      <c r="E26" s="66"/>
      <c r="F26" s="66"/>
      <c r="G26" s="66"/>
      <c r="H26" s="66"/>
      <c r="I26" s="66"/>
      <c r="J26" s="66"/>
    </row>
    <row r="27" ht="18" customHeight="1" spans="1:10">
      <c r="A27" s="66" t="s">
        <v>754</v>
      </c>
      <c r="B27" s="66"/>
      <c r="C27" s="66"/>
      <c r="D27" s="66"/>
      <c r="E27" s="66"/>
      <c r="F27" s="66"/>
      <c r="G27" s="66"/>
      <c r="H27" s="66"/>
      <c r="I27" s="66"/>
      <c r="J27" s="66"/>
    </row>
    <row r="28" ht="18" customHeight="1" spans="1:10">
      <c r="A28" s="66" t="s">
        <v>755</v>
      </c>
      <c r="B28" s="66"/>
      <c r="C28" s="66"/>
      <c r="D28" s="66"/>
      <c r="E28" s="66"/>
      <c r="F28" s="66"/>
      <c r="G28" s="66"/>
      <c r="H28" s="66"/>
      <c r="I28" s="66"/>
      <c r="J28" s="66"/>
    </row>
    <row r="29" s="79" customFormat="1" ht="18" customHeight="1" spans="1:10">
      <c r="A29" s="81" t="s">
        <v>756</v>
      </c>
      <c r="B29" s="81"/>
      <c r="C29" s="81"/>
      <c r="D29" s="81"/>
      <c r="E29" s="81"/>
      <c r="F29" s="81"/>
      <c r="G29" s="81"/>
      <c r="H29" s="81"/>
      <c r="I29" s="81"/>
      <c r="J29" s="81"/>
    </row>
    <row r="30" ht="24" customHeight="1" spans="1:10">
      <c r="A30" s="66" t="s">
        <v>757</v>
      </c>
      <c r="B30" s="66"/>
      <c r="C30" s="66"/>
      <c r="D30" s="66"/>
      <c r="E30" s="66"/>
      <c r="F30" s="66"/>
      <c r="G30" s="66"/>
      <c r="H30" s="66"/>
      <c r="I30" s="66"/>
      <c r="J30" s="66"/>
    </row>
    <row r="31" ht="24" customHeight="1" spans="1:10">
      <c r="A31" s="66" t="s">
        <v>758</v>
      </c>
      <c r="B31" s="66"/>
      <c r="C31" s="66"/>
      <c r="D31" s="66"/>
      <c r="E31" s="66"/>
      <c r="F31" s="66"/>
      <c r="G31" s="66"/>
      <c r="H31" s="66"/>
      <c r="I31" s="66"/>
      <c r="J31" s="66"/>
    </row>
    <row r="32" ht="24" customHeight="1" spans="1:10">
      <c r="A32" s="66" t="s">
        <v>759</v>
      </c>
      <c r="B32" s="66"/>
      <c r="C32" s="66"/>
      <c r="D32" s="66"/>
      <c r="E32" s="66"/>
      <c r="F32" s="66"/>
      <c r="G32" s="66"/>
      <c r="H32" s="66"/>
      <c r="I32" s="66"/>
      <c r="J32"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826388888888889" right="0.393055555555556" top="1" bottom="1" header="0.511805555555556" footer="0.511805555555556"/>
  <pageSetup paperSize="9" scale="73"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V53" sqref="V53"/>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1" style="56" customWidth="1"/>
    <col min="8" max="8" width="9" style="56"/>
    <col min="9" max="9" width="8.60185185185185" style="56" customWidth="1"/>
    <col min="10" max="10" width="14.1018518518519" style="56" customWidth="1"/>
    <col min="11" max="16384" width="9" style="56"/>
  </cols>
  <sheetData>
    <row r="1" spans="1:10">
      <c r="A1" s="79" t="s">
        <v>609</v>
      </c>
      <c r="B1" s="79"/>
      <c r="C1" s="79"/>
      <c r="D1" s="79"/>
      <c r="E1" s="79"/>
      <c r="F1" s="79"/>
      <c r="G1" s="79"/>
      <c r="H1" s="79"/>
      <c r="I1" s="79"/>
      <c r="J1" s="79"/>
    </row>
    <row r="2" ht="25.95" customHeight="1" spans="1:10">
      <c r="A2" s="88" t="s">
        <v>719</v>
      </c>
      <c r="B2" s="88"/>
      <c r="C2" s="88"/>
      <c r="D2" s="88"/>
      <c r="E2" s="88"/>
      <c r="F2" s="88"/>
      <c r="G2" s="88"/>
      <c r="H2" s="88"/>
      <c r="I2" s="88"/>
      <c r="J2" s="88"/>
    </row>
    <row r="3" s="57" customFormat="1" ht="13.05" customHeight="1" spans="1:10">
      <c r="A3" s="88"/>
      <c r="B3" s="88"/>
      <c r="C3" s="88"/>
      <c r="D3" s="88"/>
      <c r="E3" s="88"/>
      <c r="F3" s="88"/>
      <c r="G3" s="88"/>
      <c r="H3" s="88"/>
      <c r="I3" s="88"/>
      <c r="J3" s="116" t="s">
        <v>543</v>
      </c>
    </row>
    <row r="4" s="58" customFormat="1" ht="18" customHeight="1" spans="1:256">
      <c r="A4" s="89" t="s">
        <v>720</v>
      </c>
      <c r="B4" s="89"/>
      <c r="C4" s="90" t="s">
        <v>987</v>
      </c>
      <c r="D4" s="90"/>
      <c r="E4" s="90"/>
      <c r="F4" s="90"/>
      <c r="G4" s="90"/>
      <c r="H4" s="90"/>
      <c r="I4" s="90"/>
      <c r="J4" s="90"/>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89" t="s">
        <v>722</v>
      </c>
      <c r="B5" s="89"/>
      <c r="C5" s="90" t="s">
        <v>3</v>
      </c>
      <c r="D5" s="90"/>
      <c r="E5" s="90"/>
      <c r="F5" s="89" t="s">
        <v>723</v>
      </c>
      <c r="G5" s="90" t="s">
        <v>957</v>
      </c>
      <c r="H5" s="90"/>
      <c r="I5" s="90"/>
      <c r="J5" s="90"/>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1" t="s">
        <v>725</v>
      </c>
      <c r="B6" s="91"/>
      <c r="C6" s="91"/>
      <c r="D6" s="91" t="s">
        <v>646</v>
      </c>
      <c r="E6" s="91" t="s">
        <v>554</v>
      </c>
      <c r="F6" s="91" t="s">
        <v>726</v>
      </c>
      <c r="G6" s="91" t="s">
        <v>727</v>
      </c>
      <c r="H6" s="91" t="s">
        <v>728</v>
      </c>
      <c r="I6" s="91" t="s">
        <v>729</v>
      </c>
      <c r="J6" s="91"/>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1"/>
      <c r="B7" s="91"/>
      <c r="C7" s="92" t="s">
        <v>655</v>
      </c>
      <c r="D7" s="93">
        <f>SUM(D8:D10)</f>
        <v>600000</v>
      </c>
      <c r="E7" s="93">
        <f>SUM(E8:E10)</f>
        <v>600000</v>
      </c>
      <c r="F7" s="93">
        <f>SUM(F8:F10)</f>
        <v>600000</v>
      </c>
      <c r="G7" s="94">
        <v>10</v>
      </c>
      <c r="H7" s="95" t="str">
        <f>IF(E7&gt;0,ROUND(F7/E7,3)*100&amp;"%","—")</f>
        <v>100%</v>
      </c>
      <c r="I7" s="98">
        <v>10</v>
      </c>
      <c r="J7" s="98"/>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1"/>
      <c r="B8" s="91"/>
      <c r="C8" s="92" t="s">
        <v>730</v>
      </c>
      <c r="D8" s="96">
        <v>600000</v>
      </c>
      <c r="E8" s="96">
        <v>600000</v>
      </c>
      <c r="F8" s="96">
        <v>600000</v>
      </c>
      <c r="G8" s="91" t="s">
        <v>558</v>
      </c>
      <c r="H8" s="97" t="str">
        <f>IF(E8&gt;0,ROUND(F8/E8,3)*100&amp;"%","—")</f>
        <v>100%</v>
      </c>
      <c r="I8" s="98" t="s">
        <v>558</v>
      </c>
      <c r="J8" s="98"/>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1"/>
      <c r="B9" s="91"/>
      <c r="C9" s="92" t="s">
        <v>731</v>
      </c>
      <c r="D9" s="96"/>
      <c r="E9" s="96"/>
      <c r="F9" s="96"/>
      <c r="G9" s="91" t="s">
        <v>558</v>
      </c>
      <c r="H9" s="97" t="str">
        <f>IF(E9&gt;0,ROUND(F9/E9,3)*100&amp;"%","—")</f>
        <v>—</v>
      </c>
      <c r="I9" s="98" t="s">
        <v>558</v>
      </c>
      <c r="J9" s="98"/>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1"/>
      <c r="B10" s="91"/>
      <c r="C10" s="92" t="s">
        <v>732</v>
      </c>
      <c r="D10" s="96"/>
      <c r="E10" s="96"/>
      <c r="F10" s="96"/>
      <c r="G10" s="91" t="s">
        <v>558</v>
      </c>
      <c r="H10" s="97" t="str">
        <f>IF(E10&gt;0,ROUND(F10/E10,3)*100&amp;"%","—")</f>
        <v>—</v>
      </c>
      <c r="I10" s="98" t="s">
        <v>558</v>
      </c>
      <c r="J10" s="98"/>
    </row>
    <row r="11" ht="18" customHeight="1" spans="1:10">
      <c r="A11" s="91" t="s">
        <v>733</v>
      </c>
      <c r="B11" s="91" t="s">
        <v>734</v>
      </c>
      <c r="C11" s="91"/>
      <c r="D11" s="91"/>
      <c r="E11" s="91"/>
      <c r="F11" s="98" t="s">
        <v>735</v>
      </c>
      <c r="G11" s="98"/>
      <c r="H11" s="98"/>
      <c r="I11" s="98"/>
      <c r="J11" s="98"/>
    </row>
    <row r="12" ht="46.05" customHeight="1" spans="1:10">
      <c r="A12" s="91"/>
      <c r="B12" s="99" t="s">
        <v>988</v>
      </c>
      <c r="C12" s="100"/>
      <c r="D12" s="100"/>
      <c r="E12" s="101"/>
      <c r="F12" s="98" t="s">
        <v>988</v>
      </c>
      <c r="G12" s="98"/>
      <c r="H12" s="98"/>
      <c r="I12" s="98"/>
      <c r="J12" s="98"/>
    </row>
    <row r="13" ht="36" customHeight="1" spans="1:10">
      <c r="A13" s="102" t="s">
        <v>661</v>
      </c>
      <c r="B13" s="103"/>
      <c r="C13" s="104"/>
      <c r="D13" s="102" t="s">
        <v>738</v>
      </c>
      <c r="E13" s="103"/>
      <c r="F13" s="104"/>
      <c r="G13" s="105" t="s">
        <v>665</v>
      </c>
      <c r="H13" s="105" t="s">
        <v>942</v>
      </c>
      <c r="I13" s="105" t="s">
        <v>729</v>
      </c>
      <c r="J13" s="105" t="s">
        <v>666</v>
      </c>
    </row>
    <row r="14" ht="36" customHeight="1" spans="1:10">
      <c r="A14" s="102" t="s">
        <v>667</v>
      </c>
      <c r="B14" s="91" t="s">
        <v>668</v>
      </c>
      <c r="C14" s="91" t="s">
        <v>669</v>
      </c>
      <c r="D14" s="91" t="s">
        <v>662</v>
      </c>
      <c r="E14" s="91" t="s">
        <v>663</v>
      </c>
      <c r="F14" s="91" t="s">
        <v>664</v>
      </c>
      <c r="G14" s="106"/>
      <c r="H14" s="106"/>
      <c r="I14" s="106"/>
      <c r="J14" s="106"/>
    </row>
    <row r="15" ht="25.05" customHeight="1" spans="1:10">
      <c r="A15" s="91" t="s">
        <v>670</v>
      </c>
      <c r="B15" s="105" t="s">
        <v>671</v>
      </c>
      <c r="C15" s="107" t="s">
        <v>989</v>
      </c>
      <c r="D15" s="108" t="s">
        <v>684</v>
      </c>
      <c r="E15" s="91">
        <v>90</v>
      </c>
      <c r="F15" s="91" t="s">
        <v>825</v>
      </c>
      <c r="G15" s="91">
        <v>90</v>
      </c>
      <c r="H15" s="109">
        <v>20</v>
      </c>
      <c r="I15" s="117">
        <v>20</v>
      </c>
      <c r="J15" s="106"/>
    </row>
    <row r="16" ht="18" customHeight="1" spans="1:10">
      <c r="A16" s="91"/>
      <c r="B16" s="105" t="s">
        <v>682</v>
      </c>
      <c r="C16" s="107" t="s">
        <v>990</v>
      </c>
      <c r="D16" s="108" t="s">
        <v>673</v>
      </c>
      <c r="E16" s="91">
        <v>90</v>
      </c>
      <c r="F16" s="91" t="s">
        <v>685</v>
      </c>
      <c r="G16" s="106" t="s">
        <v>961</v>
      </c>
      <c r="H16" s="109">
        <v>20</v>
      </c>
      <c r="I16" s="117">
        <v>20</v>
      </c>
      <c r="J16" s="106"/>
    </row>
    <row r="17" ht="18" customHeight="1" spans="1:10">
      <c r="A17" s="91"/>
      <c r="B17" s="105" t="s">
        <v>690</v>
      </c>
      <c r="C17" s="107" t="s">
        <v>991</v>
      </c>
      <c r="D17" s="108" t="s">
        <v>684</v>
      </c>
      <c r="E17" s="91">
        <v>600000</v>
      </c>
      <c r="F17" s="91" t="s">
        <v>920</v>
      </c>
      <c r="G17" s="91">
        <v>600000</v>
      </c>
      <c r="H17" s="109">
        <v>20</v>
      </c>
      <c r="I17" s="117">
        <v>20</v>
      </c>
      <c r="J17" s="106"/>
    </row>
    <row r="18" ht="30" customHeight="1" spans="1:10">
      <c r="A18" s="91" t="s">
        <v>691</v>
      </c>
      <c r="B18" s="91" t="s">
        <v>741</v>
      </c>
      <c r="C18" s="107" t="s">
        <v>992</v>
      </c>
      <c r="D18" s="108" t="s">
        <v>673</v>
      </c>
      <c r="E18" s="91">
        <v>90</v>
      </c>
      <c r="F18" s="91" t="s">
        <v>685</v>
      </c>
      <c r="G18" s="106" t="s">
        <v>961</v>
      </c>
      <c r="H18" s="109">
        <v>10</v>
      </c>
      <c r="I18" s="117">
        <v>10</v>
      </c>
      <c r="J18" s="106"/>
    </row>
    <row r="19" ht="30" customHeight="1" spans="1:10">
      <c r="A19" s="91"/>
      <c r="B19" s="110" t="s">
        <v>743</v>
      </c>
      <c r="C19" s="107" t="s">
        <v>993</v>
      </c>
      <c r="D19" s="108" t="s">
        <v>673</v>
      </c>
      <c r="E19" s="91">
        <v>90</v>
      </c>
      <c r="F19" s="91" t="s">
        <v>685</v>
      </c>
      <c r="G19" s="106" t="s">
        <v>961</v>
      </c>
      <c r="H19" s="109">
        <v>10</v>
      </c>
      <c r="I19" s="117">
        <v>10</v>
      </c>
      <c r="J19" s="106"/>
    </row>
    <row r="20" ht="30" customHeight="1" spans="1:10">
      <c r="A20" s="111" t="s">
        <v>711</v>
      </c>
      <c r="B20" s="112" t="s">
        <v>745</v>
      </c>
      <c r="C20" s="107" t="s">
        <v>746</v>
      </c>
      <c r="D20" s="108" t="s">
        <v>673</v>
      </c>
      <c r="E20" s="91">
        <v>90</v>
      </c>
      <c r="F20" s="91" t="s">
        <v>685</v>
      </c>
      <c r="G20" s="106" t="s">
        <v>966</v>
      </c>
      <c r="H20" s="109">
        <v>10</v>
      </c>
      <c r="I20" s="117">
        <v>10</v>
      </c>
      <c r="J20" s="118" t="s">
        <v>747</v>
      </c>
    </row>
    <row r="21" ht="54" customHeight="1" spans="1:10">
      <c r="A21" s="89" t="s">
        <v>748</v>
      </c>
      <c r="B21" s="89"/>
      <c r="C21" s="89"/>
      <c r="D21" s="113"/>
      <c r="E21" s="114"/>
      <c r="F21" s="114"/>
      <c r="G21" s="114"/>
      <c r="H21" s="114"/>
      <c r="I21" s="119"/>
      <c r="J21" s="120" t="s">
        <v>749</v>
      </c>
    </row>
    <row r="22" ht="25.5" customHeight="1" spans="1:10">
      <c r="A22" s="115" t="s">
        <v>750</v>
      </c>
      <c r="B22" s="115"/>
      <c r="C22" s="115"/>
      <c r="D22" s="115"/>
      <c r="E22" s="115"/>
      <c r="F22" s="115"/>
      <c r="G22" s="115"/>
      <c r="H22" s="115">
        <v>100</v>
      </c>
      <c r="I22" s="121">
        <f>SUM(I7,I15:I20)</f>
        <v>100</v>
      </c>
      <c r="J22" s="122" t="s">
        <v>751</v>
      </c>
    </row>
    <row r="23" ht="16.95" customHeight="1"/>
    <row r="24" ht="28.95" customHeight="1" spans="1:10">
      <c r="A24" s="64" t="s">
        <v>715</v>
      </c>
      <c r="B24" s="65"/>
      <c r="C24" s="65"/>
      <c r="D24" s="65"/>
      <c r="E24" s="65"/>
      <c r="F24" s="65"/>
      <c r="G24" s="65"/>
      <c r="H24" s="65"/>
      <c r="I24" s="65"/>
      <c r="J24" s="72"/>
    </row>
    <row r="25" ht="27" customHeight="1" spans="1:10">
      <c r="A25" s="66" t="s">
        <v>752</v>
      </c>
      <c r="B25" s="66"/>
      <c r="C25" s="66"/>
      <c r="D25" s="66"/>
      <c r="E25" s="66"/>
      <c r="F25" s="66"/>
      <c r="G25" s="66"/>
      <c r="H25" s="66"/>
      <c r="I25" s="66"/>
      <c r="J25" s="66"/>
    </row>
    <row r="26" ht="19.05" customHeight="1" spans="1:10">
      <c r="A26" s="66" t="s">
        <v>753</v>
      </c>
      <c r="B26" s="66"/>
      <c r="C26" s="66"/>
      <c r="D26" s="66"/>
      <c r="E26" s="66"/>
      <c r="F26" s="66"/>
      <c r="G26" s="66"/>
      <c r="H26" s="66"/>
      <c r="I26" s="66"/>
      <c r="J26" s="66"/>
    </row>
    <row r="27" ht="18" customHeight="1" spans="1:10">
      <c r="A27" s="66" t="s">
        <v>754</v>
      </c>
      <c r="B27" s="66"/>
      <c r="C27" s="66"/>
      <c r="D27" s="66"/>
      <c r="E27" s="66"/>
      <c r="F27" s="66"/>
      <c r="G27" s="66"/>
      <c r="H27" s="66"/>
      <c r="I27" s="66"/>
      <c r="J27" s="66"/>
    </row>
    <row r="28" ht="18" customHeight="1" spans="1:10">
      <c r="A28" s="66" t="s">
        <v>755</v>
      </c>
      <c r="B28" s="66"/>
      <c r="C28" s="66"/>
      <c r="D28" s="66"/>
      <c r="E28" s="66"/>
      <c r="F28" s="66"/>
      <c r="G28" s="66"/>
      <c r="H28" s="66"/>
      <c r="I28" s="66"/>
      <c r="J28" s="66"/>
    </row>
    <row r="29" s="79" customFormat="1" ht="18" customHeight="1" spans="1:10">
      <c r="A29" s="81" t="s">
        <v>756</v>
      </c>
      <c r="B29" s="81"/>
      <c r="C29" s="81"/>
      <c r="D29" s="81"/>
      <c r="E29" s="81"/>
      <c r="F29" s="81"/>
      <c r="G29" s="81"/>
      <c r="H29" s="81"/>
      <c r="I29" s="81"/>
      <c r="J29" s="81"/>
    </row>
    <row r="30" ht="24" customHeight="1" spans="1:10">
      <c r="A30" s="66" t="s">
        <v>757</v>
      </c>
      <c r="B30" s="66"/>
      <c r="C30" s="66"/>
      <c r="D30" s="66"/>
      <c r="E30" s="66"/>
      <c r="F30" s="66"/>
      <c r="G30" s="66"/>
      <c r="H30" s="66"/>
      <c r="I30" s="66"/>
      <c r="J30" s="66"/>
    </row>
    <row r="31" ht="24" customHeight="1" spans="1:10">
      <c r="A31" s="66" t="s">
        <v>758</v>
      </c>
      <c r="B31" s="66"/>
      <c r="C31" s="66"/>
      <c r="D31" s="66"/>
      <c r="E31" s="66"/>
      <c r="F31" s="66"/>
      <c r="G31" s="66"/>
      <c r="H31" s="66"/>
      <c r="I31" s="66"/>
      <c r="J31" s="66"/>
    </row>
    <row r="32" ht="24" customHeight="1" spans="1:10">
      <c r="A32" s="66" t="s">
        <v>759</v>
      </c>
      <c r="B32" s="66"/>
      <c r="C32" s="66"/>
      <c r="D32" s="66"/>
      <c r="E32" s="66"/>
      <c r="F32" s="66"/>
      <c r="G32" s="66"/>
      <c r="H32" s="66"/>
      <c r="I32" s="66"/>
      <c r="J32"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550694444444444" top="1" bottom="1" header="0.51" footer="0.51"/>
  <pageSetup paperSize="9" scale="73"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ySplit="4" topLeftCell="A5" activePane="bottomLeft" state="frozen"/>
      <selection/>
      <selection pane="bottomLeft" activeCell="C5" sqref="C5:E5"/>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0" style="56" customWidth="1"/>
    <col min="8" max="8" width="12.6018518518519" style="56" customWidth="1"/>
    <col min="9" max="9" width="8.60185185185185" style="56" customWidth="1"/>
    <col min="10" max="10" width="11.5"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994</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995</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f>SUM(D8:D10)</f>
        <v>200000</v>
      </c>
      <c r="E7" s="11">
        <f>SUM(E8:E10)</f>
        <v>116229.42</v>
      </c>
      <c r="F7" s="11">
        <f>SUM(F8:F10)</f>
        <v>116229.42</v>
      </c>
      <c r="G7" s="12">
        <v>10</v>
      </c>
      <c r="H7" s="13" t="str">
        <f>IF(E7&gt;0,ROUND(F7/E7,3)*100&amp;"%","—")</f>
        <v>100%</v>
      </c>
      <c r="I7" s="16">
        <v>10</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4">
        <v>200000</v>
      </c>
      <c r="E8" s="84">
        <v>116229.42</v>
      </c>
      <c r="F8" s="84">
        <v>116229.42</v>
      </c>
      <c r="G8" s="9" t="s">
        <v>558</v>
      </c>
      <c r="H8" s="15" t="str">
        <f>IF(E8&gt;0,ROUND(F8/E8,3)*100&amp;"%","—")</f>
        <v>100%</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46.05" customHeight="1" spans="1:10">
      <c r="A12" s="9"/>
      <c r="B12" s="85" t="s">
        <v>996</v>
      </c>
      <c r="C12" s="86"/>
      <c r="D12" s="86"/>
      <c r="E12" s="87"/>
      <c r="F12" s="16" t="s">
        <v>996</v>
      </c>
      <c r="G12" s="16"/>
      <c r="H12" s="16"/>
      <c r="I12" s="16"/>
      <c r="J12" s="16"/>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37.95" customHeight="1" spans="1:10">
      <c r="A15" s="9" t="s">
        <v>670</v>
      </c>
      <c r="B15" s="28" t="s">
        <v>671</v>
      </c>
      <c r="C15" s="29" t="s">
        <v>997</v>
      </c>
      <c r="D15" s="30" t="s">
        <v>684</v>
      </c>
      <c r="E15" s="9">
        <v>12</v>
      </c>
      <c r="F15" s="26" t="s">
        <v>970</v>
      </c>
      <c r="G15" s="27" t="s">
        <v>998</v>
      </c>
      <c r="H15" s="31">
        <v>40</v>
      </c>
      <c r="I15" s="67">
        <v>40</v>
      </c>
      <c r="J15" s="27"/>
    </row>
    <row r="16" ht="18" customHeight="1" spans="1:10">
      <c r="A16" s="9"/>
      <c r="B16" s="28" t="s">
        <v>682</v>
      </c>
      <c r="C16" s="29"/>
      <c r="D16" s="30"/>
      <c r="E16" s="9"/>
      <c r="F16" s="26"/>
      <c r="G16" s="27"/>
      <c r="H16" s="31"/>
      <c r="I16" s="67"/>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30" customHeight="1" spans="1:10">
      <c r="A19" s="9" t="s">
        <v>691</v>
      </c>
      <c r="B19" s="9" t="s">
        <v>740</v>
      </c>
      <c r="C19" s="29"/>
      <c r="D19" s="30"/>
      <c r="E19" s="9"/>
      <c r="F19" s="26"/>
      <c r="G19" s="27"/>
      <c r="H19" s="31"/>
      <c r="I19" s="67"/>
      <c r="J19" s="27"/>
    </row>
    <row r="20" ht="30" customHeight="1" spans="1:10">
      <c r="A20" s="9"/>
      <c r="B20" s="9" t="s">
        <v>741</v>
      </c>
      <c r="C20" s="29" t="s">
        <v>999</v>
      </c>
      <c r="D20" s="30"/>
      <c r="E20" s="9" t="s">
        <v>938</v>
      </c>
      <c r="F20" s="26"/>
      <c r="G20" s="27" t="s">
        <v>938</v>
      </c>
      <c r="H20" s="31">
        <v>25</v>
      </c>
      <c r="I20" s="67">
        <v>25</v>
      </c>
      <c r="J20" s="27"/>
    </row>
    <row r="21" ht="30" customHeight="1" spans="1:10">
      <c r="A21" s="9"/>
      <c r="B21" s="9" t="s">
        <v>742</v>
      </c>
      <c r="C21" s="29"/>
      <c r="D21" s="30"/>
      <c r="E21" s="9"/>
      <c r="F21" s="26"/>
      <c r="G21" s="27"/>
      <c r="H21" s="31"/>
      <c r="I21" s="67"/>
      <c r="J21" s="27"/>
    </row>
    <row r="22" ht="30" customHeight="1" spans="1:10">
      <c r="A22" s="9"/>
      <c r="B22" s="55" t="s">
        <v>743</v>
      </c>
      <c r="C22" s="29"/>
      <c r="D22" s="30"/>
      <c r="E22" s="9"/>
      <c r="F22" s="26"/>
      <c r="G22" s="27"/>
      <c r="H22" s="31"/>
      <c r="I22" s="67"/>
      <c r="J22" s="27"/>
    </row>
    <row r="23" ht="30" customHeight="1" spans="1:10">
      <c r="A23" s="32" t="s">
        <v>711</v>
      </c>
      <c r="B23" s="37" t="s">
        <v>745</v>
      </c>
      <c r="C23" s="29" t="s">
        <v>1000</v>
      </c>
      <c r="D23" s="30" t="s">
        <v>1001</v>
      </c>
      <c r="E23" s="55" t="s">
        <v>785</v>
      </c>
      <c r="F23" s="34" t="s">
        <v>685</v>
      </c>
      <c r="G23" s="55" t="s">
        <v>1002</v>
      </c>
      <c r="H23" s="35">
        <v>25</v>
      </c>
      <c r="I23" s="68">
        <v>25</v>
      </c>
      <c r="J23" s="48" t="s">
        <v>747</v>
      </c>
    </row>
    <row r="24" ht="54" customHeight="1" spans="1:10">
      <c r="A24" s="7" t="s">
        <v>748</v>
      </c>
      <c r="B24" s="7"/>
      <c r="C24" s="7"/>
      <c r="D24" s="61"/>
      <c r="E24" s="62"/>
      <c r="F24" s="62"/>
      <c r="G24" s="62"/>
      <c r="H24" s="62"/>
      <c r="I24" s="69"/>
      <c r="J24" s="70" t="s">
        <v>749</v>
      </c>
    </row>
    <row r="25" ht="25.5" customHeight="1" spans="1:10">
      <c r="A25" s="63" t="s">
        <v>750</v>
      </c>
      <c r="B25" s="63"/>
      <c r="C25" s="63"/>
      <c r="D25" s="63"/>
      <c r="E25" s="63"/>
      <c r="F25" s="63"/>
      <c r="G25" s="63"/>
      <c r="H25" s="63">
        <v>100</v>
      </c>
      <c r="I25" s="51">
        <f>SUM(I7,I15:I23)</f>
        <v>100</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05"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row r="36" ht="15.6" spans="1:10">
      <c r="A36" s="82"/>
      <c r="B36" s="82"/>
      <c r="C36" s="82"/>
      <c r="D36" s="82"/>
      <c r="E36" s="82"/>
      <c r="F36" s="82"/>
      <c r="G36" s="82"/>
      <c r="H36" s="82"/>
      <c r="I36" s="82"/>
      <c r="J36" s="8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rintOptions horizontalCentered="1"/>
  <pageMargins left="0.708333333333333" right="0.708333333333333" top="0.751388888888889" bottom="0.751388888888889" header="0.310416666666667" footer="0.310416666666667"/>
  <pageSetup paperSize="9" scale="78"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ySplit="4" topLeftCell="A5" activePane="bottomLeft" state="frozen"/>
      <selection/>
      <selection pane="bottomLeft" activeCell="C5" sqref="C5:E5"/>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1003</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1004</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f>SUM(D8:D10)</f>
        <v>106484.13</v>
      </c>
      <c r="E7" s="11">
        <f>SUM(E8:E10)</f>
        <v>106484.13</v>
      </c>
      <c r="F7" s="11">
        <f>SUM(F8:F10)</f>
        <v>106484.13</v>
      </c>
      <c r="G7" s="12">
        <v>10</v>
      </c>
      <c r="H7" s="13" t="str">
        <f>IF(E7&gt;0,ROUND(F7/E7,3)*100&amp;"%","—")</f>
        <v>100%</v>
      </c>
      <c r="I7" s="16">
        <v>10</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4">
        <v>106484.13</v>
      </c>
      <c r="E8" s="14">
        <v>106484.13</v>
      </c>
      <c r="F8" s="14">
        <v>106484.13</v>
      </c>
      <c r="G8" s="9" t="s">
        <v>558</v>
      </c>
      <c r="H8" s="15" t="str">
        <f>IF(E8&gt;0,ROUND(F8/E8,3)*100&amp;"%","—")</f>
        <v>100%</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46.05" customHeight="1" spans="1:10">
      <c r="A12" s="9"/>
      <c r="B12" s="17" t="s">
        <v>1005</v>
      </c>
      <c r="C12" s="18"/>
      <c r="D12" s="18"/>
      <c r="E12" s="19"/>
      <c r="F12" s="16" t="s">
        <v>1005</v>
      </c>
      <c r="G12" s="16"/>
      <c r="H12" s="16"/>
      <c r="I12" s="16"/>
      <c r="J12" s="16"/>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18" customHeight="1" spans="1:10">
      <c r="A15" s="9" t="s">
        <v>670</v>
      </c>
      <c r="B15" s="28" t="s">
        <v>671</v>
      </c>
      <c r="C15" s="83" t="s">
        <v>1006</v>
      </c>
      <c r="D15" s="30" t="s">
        <v>684</v>
      </c>
      <c r="E15" s="9">
        <v>83</v>
      </c>
      <c r="F15" s="26" t="s">
        <v>1007</v>
      </c>
      <c r="G15" s="27">
        <v>83</v>
      </c>
      <c r="H15" s="31">
        <v>90</v>
      </c>
      <c r="I15" s="67">
        <v>90</v>
      </c>
      <c r="J15" s="27"/>
    </row>
    <row r="16" ht="18" customHeight="1" spans="1:10">
      <c r="A16" s="9"/>
      <c r="B16" s="28" t="s">
        <v>682</v>
      </c>
      <c r="C16" s="29"/>
      <c r="D16" s="30"/>
      <c r="E16" s="9"/>
      <c r="F16" s="26"/>
      <c r="G16" s="27"/>
      <c r="H16" s="31"/>
      <c r="I16" s="67"/>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30" customHeight="1" spans="1:10">
      <c r="A19" s="9" t="s">
        <v>691</v>
      </c>
      <c r="B19" s="9" t="s">
        <v>740</v>
      </c>
      <c r="C19" s="29"/>
      <c r="D19" s="30"/>
      <c r="E19" s="9"/>
      <c r="F19" s="26"/>
      <c r="G19" s="27"/>
      <c r="H19" s="31"/>
      <c r="I19" s="67"/>
      <c r="J19" s="27"/>
    </row>
    <row r="20" ht="30" customHeight="1" spans="1:10">
      <c r="A20" s="9"/>
      <c r="B20" s="9" t="s">
        <v>741</v>
      </c>
      <c r="C20" s="83" t="s">
        <v>1008</v>
      </c>
      <c r="D20" s="30" t="s">
        <v>684</v>
      </c>
      <c r="E20" s="9">
        <v>0</v>
      </c>
      <c r="F20" s="26" t="s">
        <v>703</v>
      </c>
      <c r="G20" s="27"/>
      <c r="H20" s="31"/>
      <c r="I20" s="67"/>
      <c r="J20" s="27"/>
    </row>
    <row r="21" ht="30" customHeight="1" spans="1:10">
      <c r="A21" s="9"/>
      <c r="B21" s="9" t="s">
        <v>742</v>
      </c>
      <c r="C21" s="29"/>
      <c r="D21" s="30"/>
      <c r="E21" s="9"/>
      <c r="F21" s="26"/>
      <c r="G21" s="27"/>
      <c r="H21" s="31"/>
      <c r="I21" s="67"/>
      <c r="J21" s="27"/>
    </row>
    <row r="22" ht="30" customHeight="1" spans="1:10">
      <c r="A22" s="9"/>
      <c r="B22" s="55" t="s">
        <v>743</v>
      </c>
      <c r="C22" s="29"/>
      <c r="D22" s="30"/>
      <c r="E22" s="9"/>
      <c r="F22" s="26"/>
      <c r="G22" s="27"/>
      <c r="H22" s="31"/>
      <c r="I22" s="67"/>
      <c r="J22" s="27"/>
    </row>
    <row r="23" ht="30" customHeight="1" spans="1:10">
      <c r="A23" s="32" t="s">
        <v>711</v>
      </c>
      <c r="B23" s="37" t="s">
        <v>745</v>
      </c>
      <c r="C23" s="83" t="s">
        <v>1009</v>
      </c>
      <c r="D23" s="30" t="s">
        <v>673</v>
      </c>
      <c r="E23" s="34" t="s">
        <v>1010</v>
      </c>
      <c r="F23" s="34" t="s">
        <v>685</v>
      </c>
      <c r="G23" s="34"/>
      <c r="H23" s="35"/>
      <c r="I23" s="68"/>
      <c r="J23" s="48" t="s">
        <v>747</v>
      </c>
    </row>
    <row r="24" ht="54" customHeight="1" spans="1:10">
      <c r="A24" s="7" t="s">
        <v>748</v>
      </c>
      <c r="B24" s="7"/>
      <c r="C24" s="7"/>
      <c r="D24" s="61" t="s">
        <v>546</v>
      </c>
      <c r="E24" s="62"/>
      <c r="F24" s="62"/>
      <c r="G24" s="62"/>
      <c r="H24" s="62"/>
      <c r="I24" s="69"/>
      <c r="J24" s="70" t="s">
        <v>749</v>
      </c>
    </row>
    <row r="25" ht="25.5" customHeight="1" spans="1:10">
      <c r="A25" s="63" t="s">
        <v>750</v>
      </c>
      <c r="B25" s="63"/>
      <c r="C25" s="63"/>
      <c r="D25" s="63"/>
      <c r="E25" s="63"/>
      <c r="F25" s="63"/>
      <c r="G25" s="63"/>
      <c r="H25" s="63">
        <v>100</v>
      </c>
      <c r="I25" s="51">
        <f>SUM(I7,I15:I23)</f>
        <v>100</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05"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row r="36" ht="15.6" spans="1:10">
      <c r="A36" s="82"/>
      <c r="B36" s="82"/>
      <c r="C36" s="82"/>
      <c r="D36" s="82"/>
      <c r="E36" s="82"/>
      <c r="F36" s="82"/>
      <c r="G36" s="82"/>
      <c r="H36" s="82"/>
      <c r="I36" s="82"/>
      <c r="J36" s="8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ySplit="4" topLeftCell="A5" activePane="bottomLeft" state="frozen"/>
      <selection/>
      <selection pane="bottomLeft" activeCell="C5" sqref="C5:E5"/>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1011</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1012</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f>SUM(D8:D10)</f>
        <v>0</v>
      </c>
      <c r="E7" s="11">
        <v>1785673</v>
      </c>
      <c r="F7" s="11">
        <v>1785673</v>
      </c>
      <c r="G7" s="12">
        <v>10</v>
      </c>
      <c r="H7" s="13" t="str">
        <f>IF(E7&gt;0,ROUND(F7/E7,3)*100&amp;"%","—")</f>
        <v>100%</v>
      </c>
      <c r="I7" s="16">
        <v>10</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4"/>
      <c r="E8" s="14">
        <v>1785673</v>
      </c>
      <c r="F8" s="14">
        <v>1785673</v>
      </c>
      <c r="G8" s="9" t="s">
        <v>558</v>
      </c>
      <c r="H8" s="15" t="str">
        <f>IF(E8&gt;0,ROUND(F8/E8,3)*100&amp;"%","—")</f>
        <v>100%</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46.05" customHeight="1" spans="1:10">
      <c r="A12" s="9"/>
      <c r="B12" s="17" t="s">
        <v>1013</v>
      </c>
      <c r="C12" s="18"/>
      <c r="D12" s="18"/>
      <c r="E12" s="19"/>
      <c r="F12" s="73" t="s">
        <v>1013</v>
      </c>
      <c r="G12" s="73"/>
      <c r="H12" s="73"/>
      <c r="I12" s="73"/>
      <c r="J12" s="73"/>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18" customHeight="1" spans="1:10">
      <c r="A15" s="9" t="s">
        <v>670</v>
      </c>
      <c r="B15" s="28" t="s">
        <v>671</v>
      </c>
      <c r="C15" s="29" t="s">
        <v>1014</v>
      </c>
      <c r="D15" s="30" t="s">
        <v>673</v>
      </c>
      <c r="E15" s="9">
        <v>248</v>
      </c>
      <c r="F15" s="26" t="s">
        <v>1015</v>
      </c>
      <c r="G15" s="27">
        <v>248</v>
      </c>
      <c r="H15" s="31">
        <v>18</v>
      </c>
      <c r="I15" s="67">
        <v>18</v>
      </c>
      <c r="J15" s="27"/>
    </row>
    <row r="16" ht="18" customHeight="1" spans="1:10">
      <c r="A16" s="9"/>
      <c r="B16" s="28" t="s">
        <v>682</v>
      </c>
      <c r="C16" s="29" t="s">
        <v>1016</v>
      </c>
      <c r="D16" s="30" t="s">
        <v>673</v>
      </c>
      <c r="E16" s="9">
        <v>100</v>
      </c>
      <c r="F16" s="26" t="s">
        <v>685</v>
      </c>
      <c r="G16" s="27">
        <v>100</v>
      </c>
      <c r="H16" s="31">
        <v>18</v>
      </c>
      <c r="I16" s="67">
        <v>18</v>
      </c>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30" customHeight="1" spans="1:10">
      <c r="A19" s="9" t="s">
        <v>691</v>
      </c>
      <c r="B19" s="9" t="s">
        <v>740</v>
      </c>
      <c r="C19" s="29" t="s">
        <v>1017</v>
      </c>
      <c r="D19" s="30" t="s">
        <v>673</v>
      </c>
      <c r="E19" s="9">
        <v>11150</v>
      </c>
      <c r="F19" s="26" t="s">
        <v>944</v>
      </c>
      <c r="G19" s="27">
        <v>11150</v>
      </c>
      <c r="H19" s="31">
        <v>18</v>
      </c>
      <c r="I19" s="67">
        <v>18</v>
      </c>
      <c r="J19" s="27"/>
    </row>
    <row r="20" ht="40.95" customHeight="1" spans="1:10">
      <c r="A20" s="9"/>
      <c r="B20" s="9" t="s">
        <v>741</v>
      </c>
      <c r="C20" s="29" t="s">
        <v>1018</v>
      </c>
      <c r="D20" s="30" t="s">
        <v>673</v>
      </c>
      <c r="E20" s="9" t="s">
        <v>946</v>
      </c>
      <c r="F20" s="26"/>
      <c r="G20" s="27" t="s">
        <v>946</v>
      </c>
      <c r="H20" s="31">
        <v>16</v>
      </c>
      <c r="I20" s="67">
        <v>16</v>
      </c>
      <c r="J20" s="27"/>
    </row>
    <row r="21" ht="45" customHeight="1" spans="1:10">
      <c r="A21" s="9"/>
      <c r="B21" s="9" t="s">
        <v>742</v>
      </c>
      <c r="C21" s="29"/>
      <c r="D21" s="30"/>
      <c r="E21" s="9"/>
      <c r="F21" s="26"/>
      <c r="G21" s="27"/>
      <c r="H21" s="31"/>
      <c r="I21" s="67"/>
      <c r="J21" s="27"/>
    </row>
    <row r="22" ht="43.05" customHeight="1" spans="1:10">
      <c r="A22" s="9"/>
      <c r="B22" s="55" t="s">
        <v>743</v>
      </c>
      <c r="D22" s="30"/>
      <c r="E22" s="9"/>
      <c r="F22" s="26"/>
      <c r="G22" s="27"/>
      <c r="H22" s="31"/>
      <c r="I22" s="67"/>
      <c r="J22" s="27"/>
    </row>
    <row r="23" ht="30" customHeight="1" spans="1:10">
      <c r="A23" s="32" t="s">
        <v>711</v>
      </c>
      <c r="B23" s="37" t="s">
        <v>745</v>
      </c>
      <c r="C23" s="29" t="s">
        <v>1019</v>
      </c>
      <c r="D23" s="30" t="s">
        <v>673</v>
      </c>
      <c r="E23" s="34" t="s">
        <v>785</v>
      </c>
      <c r="F23" s="34" t="s">
        <v>685</v>
      </c>
      <c r="G23" s="34" t="s">
        <v>948</v>
      </c>
      <c r="H23" s="35">
        <v>18</v>
      </c>
      <c r="I23" s="68">
        <v>18</v>
      </c>
      <c r="J23" s="48" t="s">
        <v>747</v>
      </c>
    </row>
    <row r="24" ht="54" customHeight="1" spans="1:10">
      <c r="A24" s="7" t="s">
        <v>748</v>
      </c>
      <c r="B24" s="7"/>
      <c r="C24" s="7"/>
      <c r="D24" s="61" t="s">
        <v>546</v>
      </c>
      <c r="E24" s="62"/>
      <c r="F24" s="62"/>
      <c r="G24" s="62"/>
      <c r="H24" s="62"/>
      <c r="I24" s="69"/>
      <c r="J24" s="70" t="s">
        <v>749</v>
      </c>
    </row>
    <row r="25" ht="25.5" customHeight="1" spans="1:10">
      <c r="A25" s="63" t="s">
        <v>750</v>
      </c>
      <c r="B25" s="63"/>
      <c r="C25" s="63"/>
      <c r="D25" s="63"/>
      <c r="E25" s="63"/>
      <c r="F25" s="63"/>
      <c r="G25" s="63"/>
      <c r="H25" s="63">
        <v>98</v>
      </c>
      <c r="I25" s="51">
        <v>98</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05"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row r="36" ht="15.6" spans="1:10">
      <c r="A36" s="82"/>
      <c r="B36" s="82"/>
      <c r="C36" s="82"/>
      <c r="D36" s="82"/>
      <c r="E36" s="82"/>
      <c r="F36" s="82"/>
      <c r="G36" s="82"/>
      <c r="H36" s="82"/>
      <c r="I36" s="82"/>
      <c r="J36" s="8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21">
      <formula1>"＝,＞,＜,≥,≤"</formula1>
    </dataValidation>
    <dataValidation type="list" allowBlank="1" showInputMessage="1" sqref="J25">
      <formula1>"优,良,中,差"</formula1>
    </dataValidation>
  </dataValidations>
  <printOptions horizontalCentered="1"/>
  <pageMargins left="0.71" right="0.71" top="0.75" bottom="0.75" header="0.31" footer="0.31"/>
  <pageSetup paperSize="9" scale="79"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zoomScaleSheetLayoutView="60" workbookViewId="0">
      <selection activeCell="C5" sqref="C5:E5"/>
    </sheetView>
  </sheetViews>
  <sheetFormatPr defaultColWidth="9" defaultRowHeight="14.4"/>
  <cols>
    <col min="1" max="2" width="11.1111111111111" style="56" customWidth="1"/>
    <col min="3" max="3" width="30.8796296296296" style="56" customWidth="1"/>
    <col min="4" max="6" width="11.212962962963" style="56" customWidth="1"/>
    <col min="7" max="7" width="10" style="56" customWidth="1"/>
    <col min="8" max="8" width="9" style="56"/>
    <col min="9" max="9" width="8.66666666666667" style="56" customWidth="1"/>
    <col min="10" max="10" width="11.4444444444444"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2" customHeight="1" spans="1:10">
      <c r="A3" s="60"/>
      <c r="B3" s="60"/>
      <c r="C3" s="60"/>
      <c r="D3" s="60"/>
      <c r="E3" s="60"/>
      <c r="F3" s="60"/>
      <c r="G3" s="60"/>
      <c r="H3" s="60"/>
      <c r="I3" s="60"/>
      <c r="J3" s="46" t="s">
        <v>543</v>
      </c>
    </row>
    <row r="4" s="58" customFormat="1" ht="18" customHeight="1" spans="1:256">
      <c r="A4" s="7" t="s">
        <v>720</v>
      </c>
      <c r="B4" s="7"/>
      <c r="C4" s="8" t="s">
        <v>1020</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1021</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f>SUM(D8:D10)</f>
        <v>0</v>
      </c>
      <c r="E7" s="11">
        <f>SUM(E8:E10)</f>
        <v>12033</v>
      </c>
      <c r="F7" s="11">
        <f>SUM(F8:F10)</f>
        <v>12033</v>
      </c>
      <c r="G7" s="12">
        <v>10</v>
      </c>
      <c r="H7" s="13" t="str">
        <f>IF(E7&gt;0,ROUND(F7/E7,3)*100&amp;"%","—")</f>
        <v>100%</v>
      </c>
      <c r="I7" s="16">
        <v>10</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4"/>
      <c r="E8" s="14">
        <v>12033</v>
      </c>
      <c r="F8" s="14">
        <v>12033</v>
      </c>
      <c r="G8" s="9" t="s">
        <v>558</v>
      </c>
      <c r="H8" s="15" t="str">
        <f>IF(E8&gt;0,ROUND(F8/E8,3)*100&amp;"%","—")</f>
        <v>100%</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46.2" customHeight="1" spans="1:10">
      <c r="A12" s="9"/>
      <c r="B12" s="17" t="s">
        <v>1022</v>
      </c>
      <c r="C12" s="18"/>
      <c r="D12" s="18"/>
      <c r="E12" s="19"/>
      <c r="F12" s="16" t="s">
        <v>1022</v>
      </c>
      <c r="G12" s="16"/>
      <c r="H12" s="16"/>
      <c r="I12" s="16"/>
      <c r="J12" s="16"/>
    </row>
    <row r="13" ht="36" customHeight="1" spans="1:10">
      <c r="A13" s="21" t="s">
        <v>661</v>
      </c>
      <c r="B13" s="22"/>
      <c r="C13" s="23"/>
      <c r="D13" s="21" t="s">
        <v>738</v>
      </c>
      <c r="E13" s="22"/>
      <c r="F13" s="23"/>
      <c r="G13" s="24" t="s">
        <v>665</v>
      </c>
      <c r="H13" s="24" t="s">
        <v>942</v>
      </c>
      <c r="I13" s="24" t="s">
        <v>729</v>
      </c>
      <c r="J13" s="24" t="s">
        <v>666</v>
      </c>
    </row>
    <row r="14" ht="36" customHeight="1" spans="1:10">
      <c r="A14" s="25" t="s">
        <v>667</v>
      </c>
      <c r="B14" s="9" t="s">
        <v>668</v>
      </c>
      <c r="C14" s="9" t="s">
        <v>669</v>
      </c>
      <c r="D14" s="9" t="s">
        <v>662</v>
      </c>
      <c r="E14" s="9" t="s">
        <v>663</v>
      </c>
      <c r="F14" s="26" t="s">
        <v>664</v>
      </c>
      <c r="G14" s="27"/>
      <c r="H14" s="27"/>
      <c r="I14" s="27"/>
      <c r="J14" s="27"/>
    </row>
    <row r="15" ht="18" customHeight="1" spans="1:10">
      <c r="A15" s="9" t="s">
        <v>670</v>
      </c>
      <c r="B15" s="28" t="s">
        <v>671</v>
      </c>
      <c r="C15" s="29" t="s">
        <v>1023</v>
      </c>
      <c r="D15" s="30" t="s">
        <v>684</v>
      </c>
      <c r="E15" s="9">
        <v>100</v>
      </c>
      <c r="F15" s="26" t="s">
        <v>685</v>
      </c>
      <c r="G15" s="80">
        <v>1</v>
      </c>
      <c r="H15" s="31">
        <v>10</v>
      </c>
      <c r="I15" s="67">
        <v>10</v>
      </c>
      <c r="J15" s="27"/>
    </row>
    <row r="16" ht="18" customHeight="1" spans="1:10">
      <c r="A16" s="9"/>
      <c r="B16" s="28" t="s">
        <v>682</v>
      </c>
      <c r="C16" s="29" t="s">
        <v>1024</v>
      </c>
      <c r="D16" s="30" t="s">
        <v>684</v>
      </c>
      <c r="E16" s="9">
        <v>100</v>
      </c>
      <c r="F16" s="26" t="s">
        <v>685</v>
      </c>
      <c r="G16" s="80">
        <v>1</v>
      </c>
      <c r="H16" s="31">
        <v>10</v>
      </c>
      <c r="I16" s="67">
        <v>10</v>
      </c>
      <c r="J16" s="27"/>
    </row>
    <row r="17" ht="18" customHeight="1" spans="1:10">
      <c r="A17" s="9"/>
      <c r="B17" s="28" t="s">
        <v>687</v>
      </c>
      <c r="C17" s="29" t="s">
        <v>1025</v>
      </c>
      <c r="D17" s="30" t="s">
        <v>684</v>
      </c>
      <c r="E17" s="9">
        <v>100</v>
      </c>
      <c r="F17" s="26" t="s">
        <v>685</v>
      </c>
      <c r="G17" s="80">
        <v>1</v>
      </c>
      <c r="H17" s="31">
        <v>10</v>
      </c>
      <c r="I17" s="67">
        <v>10</v>
      </c>
      <c r="J17" s="27"/>
    </row>
    <row r="18" ht="18" customHeight="1" spans="1:10">
      <c r="A18" s="9"/>
      <c r="B18" s="9" t="s">
        <v>690</v>
      </c>
      <c r="C18" s="29" t="s">
        <v>1026</v>
      </c>
      <c r="D18" s="30" t="s">
        <v>769</v>
      </c>
      <c r="E18" s="9">
        <v>100</v>
      </c>
      <c r="F18" s="26" t="s">
        <v>685</v>
      </c>
      <c r="G18" s="80">
        <v>1</v>
      </c>
      <c r="H18" s="31">
        <v>10</v>
      </c>
      <c r="I18" s="67">
        <v>10</v>
      </c>
      <c r="J18" s="27"/>
    </row>
    <row r="19" ht="29.25" customHeight="1" spans="1:10">
      <c r="A19" s="9" t="s">
        <v>691</v>
      </c>
      <c r="B19" s="9" t="s">
        <v>740</v>
      </c>
      <c r="C19" s="56" t="s">
        <v>1027</v>
      </c>
      <c r="D19" s="30" t="s">
        <v>684</v>
      </c>
      <c r="E19" s="9">
        <v>100</v>
      </c>
      <c r="F19" s="26" t="s">
        <v>685</v>
      </c>
      <c r="G19" s="80">
        <v>1</v>
      </c>
      <c r="H19" s="31">
        <v>10</v>
      </c>
      <c r="I19" s="67">
        <v>10</v>
      </c>
      <c r="J19" s="27"/>
    </row>
    <row r="20" ht="30" customHeight="1" spans="1:10">
      <c r="A20" s="9"/>
      <c r="B20" s="9" t="s">
        <v>741</v>
      </c>
      <c r="C20" s="29" t="s">
        <v>1028</v>
      </c>
      <c r="D20" s="30" t="s">
        <v>1029</v>
      </c>
      <c r="E20" s="9">
        <v>100</v>
      </c>
      <c r="F20" s="26" t="s">
        <v>685</v>
      </c>
      <c r="G20" s="80">
        <v>1</v>
      </c>
      <c r="H20" s="31">
        <v>10</v>
      </c>
      <c r="I20" s="67">
        <v>10</v>
      </c>
      <c r="J20" s="27"/>
    </row>
    <row r="21" ht="30" customHeight="1" spans="1:10">
      <c r="A21" s="9"/>
      <c r="B21" s="9" t="s">
        <v>742</v>
      </c>
      <c r="C21" s="29" t="s">
        <v>1030</v>
      </c>
      <c r="D21" s="30" t="s">
        <v>769</v>
      </c>
      <c r="E21" s="9">
        <v>100</v>
      </c>
      <c r="F21" s="26" t="s">
        <v>685</v>
      </c>
      <c r="G21" s="80">
        <v>1</v>
      </c>
      <c r="H21" s="31">
        <v>10</v>
      </c>
      <c r="I21" s="67">
        <v>9</v>
      </c>
      <c r="J21" s="27"/>
    </row>
    <row r="22" ht="30" customHeight="1" spans="1:10">
      <c r="A22" s="9"/>
      <c r="B22" s="55" t="s">
        <v>743</v>
      </c>
      <c r="C22" s="29" t="s">
        <v>1030</v>
      </c>
      <c r="D22" s="30" t="s">
        <v>769</v>
      </c>
      <c r="E22" s="9">
        <v>100</v>
      </c>
      <c r="F22" s="26" t="s">
        <v>685</v>
      </c>
      <c r="G22" s="80">
        <v>1</v>
      </c>
      <c r="H22" s="31">
        <v>10</v>
      </c>
      <c r="I22" s="67">
        <v>9</v>
      </c>
      <c r="J22" s="27"/>
    </row>
    <row r="23" ht="30" customHeight="1" spans="1:10">
      <c r="A23" s="32" t="s">
        <v>711</v>
      </c>
      <c r="B23" s="37" t="s">
        <v>745</v>
      </c>
      <c r="C23" s="29" t="s">
        <v>713</v>
      </c>
      <c r="D23" s="30" t="s">
        <v>684</v>
      </c>
      <c r="E23" s="9">
        <v>100</v>
      </c>
      <c r="F23" s="26" t="s">
        <v>685</v>
      </c>
      <c r="G23" s="80">
        <v>1</v>
      </c>
      <c r="H23" s="31">
        <v>10</v>
      </c>
      <c r="I23" s="67">
        <v>10</v>
      </c>
      <c r="J23" s="48" t="s">
        <v>747</v>
      </c>
    </row>
    <row r="24" ht="54" customHeight="1" spans="1:10">
      <c r="A24" s="7" t="s">
        <v>748</v>
      </c>
      <c r="B24" s="7"/>
      <c r="C24" s="7"/>
      <c r="D24" s="61"/>
      <c r="E24" s="62"/>
      <c r="F24" s="62"/>
      <c r="G24" s="62"/>
      <c r="H24" s="62"/>
      <c r="I24" s="69"/>
      <c r="J24" s="70" t="s">
        <v>749</v>
      </c>
    </row>
    <row r="25" ht="25.5" customHeight="1" spans="1:10">
      <c r="A25" s="63" t="s">
        <v>750</v>
      </c>
      <c r="B25" s="63"/>
      <c r="C25" s="63"/>
      <c r="D25" s="63"/>
      <c r="E25" s="63"/>
      <c r="F25" s="63"/>
      <c r="G25" s="63"/>
      <c r="H25" s="63">
        <v>100</v>
      </c>
      <c r="I25" s="51">
        <f>SUM(I7,I15:I23)</f>
        <v>98</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2"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79" customFormat="1" ht="18" customHeight="1" spans="1:10">
      <c r="A32" s="81" t="s">
        <v>756</v>
      </c>
      <c r="B32" s="81"/>
      <c r="C32" s="81"/>
      <c r="D32" s="81"/>
      <c r="E32" s="81"/>
      <c r="F32" s="81"/>
      <c r="G32" s="81"/>
      <c r="H32" s="81"/>
      <c r="I32" s="81"/>
      <c r="J32" s="81"/>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row r="36" ht="15.6" spans="1:10">
      <c r="A36" s="82"/>
      <c r="B36" s="82"/>
      <c r="C36" s="82"/>
      <c r="D36" s="82"/>
      <c r="E36" s="82"/>
      <c r="F36" s="82"/>
      <c r="G36" s="82"/>
      <c r="H36" s="82"/>
      <c r="I36" s="82"/>
      <c r="J36" s="8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19">
      <formula1>"＝,＞,＜,≥,≤"</formula1>
    </dataValidation>
    <dataValidation type="list" allowBlank="1" showInputMessage="1" sqref="J25">
      <formula1>"优,良,中,差"</formula1>
    </dataValidation>
  </dataValidation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ySplit="4" topLeftCell="A5" activePane="bottomLeft" state="frozen"/>
      <selection/>
      <selection pane="bottomLeft" activeCell="N11" sqref="N11"/>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16384" width="9" style="56"/>
  </cols>
  <sheetData>
    <row r="1" s="56" customFormat="1" spans="1:1">
      <c r="A1" s="56" t="s">
        <v>609</v>
      </c>
    </row>
    <row r="2" s="56" customFormat="1"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1031</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1032</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f>SUM(D8:D10)</f>
        <v>0</v>
      </c>
      <c r="E7" s="11">
        <v>338002</v>
      </c>
      <c r="F7" s="11">
        <v>338002</v>
      </c>
      <c r="G7" s="12">
        <v>10</v>
      </c>
      <c r="H7" s="13" t="str">
        <f>IF(E7&gt;0,ROUND(F7/E7,3)*100&amp;"%","—")</f>
        <v>100%</v>
      </c>
      <c r="I7" s="16">
        <v>10</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4"/>
      <c r="E8" s="14">
        <v>338002</v>
      </c>
      <c r="F8" s="14">
        <v>338002</v>
      </c>
      <c r="G8" s="9" t="s">
        <v>558</v>
      </c>
      <c r="H8" s="15" t="str">
        <f>IF(E8&gt;0,ROUND(F8/E8,3)*100&amp;"%","—")</f>
        <v>100%</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56" customFormat="1" ht="36" customHeight="1" spans="1:10">
      <c r="A10" s="9"/>
      <c r="B10" s="9"/>
      <c r="C10" s="10" t="s">
        <v>732</v>
      </c>
      <c r="D10" s="14"/>
      <c r="E10" s="14"/>
      <c r="F10" s="14"/>
      <c r="G10" s="9" t="s">
        <v>558</v>
      </c>
      <c r="H10" s="15" t="str">
        <f>IF(E10&gt;0,ROUND(F10/E10,3)*100&amp;"%","—")</f>
        <v>—</v>
      </c>
      <c r="I10" s="16" t="s">
        <v>558</v>
      </c>
      <c r="J10" s="16"/>
    </row>
    <row r="11" s="56" customFormat="1" ht="18" customHeight="1" spans="1:10">
      <c r="A11" s="9" t="s">
        <v>733</v>
      </c>
      <c r="B11" s="9" t="s">
        <v>734</v>
      </c>
      <c r="C11" s="9"/>
      <c r="D11" s="9"/>
      <c r="E11" s="9"/>
      <c r="F11" s="16" t="s">
        <v>735</v>
      </c>
      <c r="G11" s="16"/>
      <c r="H11" s="16"/>
      <c r="I11" s="16"/>
      <c r="J11" s="16"/>
    </row>
    <row r="12" s="56" customFormat="1" ht="46.05" customHeight="1" spans="1:10">
      <c r="A12" s="9"/>
      <c r="B12" s="16" t="s">
        <v>1033</v>
      </c>
      <c r="C12" s="16"/>
      <c r="D12" s="16"/>
      <c r="E12" s="16"/>
      <c r="F12" s="16" t="s">
        <v>1033</v>
      </c>
      <c r="G12" s="16"/>
      <c r="H12" s="16"/>
      <c r="I12" s="16"/>
      <c r="J12" s="16"/>
    </row>
    <row r="13" s="56" customFormat="1" ht="36" customHeight="1" spans="1:10">
      <c r="A13" s="21" t="s">
        <v>661</v>
      </c>
      <c r="B13" s="22"/>
      <c r="C13" s="23"/>
      <c r="D13" s="21" t="s">
        <v>738</v>
      </c>
      <c r="E13" s="22"/>
      <c r="F13" s="23"/>
      <c r="G13" s="24" t="s">
        <v>665</v>
      </c>
      <c r="H13" s="24" t="s">
        <v>739</v>
      </c>
      <c r="I13" s="24" t="s">
        <v>729</v>
      </c>
      <c r="J13" s="24" t="s">
        <v>666</v>
      </c>
    </row>
    <row r="14" s="56" customFormat="1" ht="36" customHeight="1" spans="1:10">
      <c r="A14" s="25" t="s">
        <v>667</v>
      </c>
      <c r="B14" s="9" t="s">
        <v>668</v>
      </c>
      <c r="C14" s="9" t="s">
        <v>669</v>
      </c>
      <c r="D14" s="9" t="s">
        <v>662</v>
      </c>
      <c r="E14" s="9" t="s">
        <v>663</v>
      </c>
      <c r="F14" s="26" t="s">
        <v>664</v>
      </c>
      <c r="G14" s="27"/>
      <c r="H14" s="27"/>
      <c r="I14" s="27"/>
      <c r="J14" s="27"/>
    </row>
    <row r="15" s="56" customFormat="1" ht="18" customHeight="1" spans="1:10">
      <c r="A15" s="9" t="s">
        <v>670</v>
      </c>
      <c r="B15" s="28" t="s">
        <v>671</v>
      </c>
      <c r="C15" s="29" t="s">
        <v>1034</v>
      </c>
      <c r="D15" s="30" t="s">
        <v>684</v>
      </c>
      <c r="E15" s="9">
        <v>1</v>
      </c>
      <c r="F15" s="26" t="s">
        <v>825</v>
      </c>
      <c r="G15" s="27">
        <v>1</v>
      </c>
      <c r="H15" s="31">
        <v>20</v>
      </c>
      <c r="I15" s="67">
        <v>20</v>
      </c>
      <c r="J15" s="27"/>
    </row>
    <row r="16" s="56" customFormat="1" ht="30" customHeight="1" spans="1:10">
      <c r="A16" s="9"/>
      <c r="B16" s="28" t="s">
        <v>671</v>
      </c>
      <c r="C16" s="29" t="s">
        <v>1035</v>
      </c>
      <c r="D16" s="30" t="s">
        <v>684</v>
      </c>
      <c r="E16" s="9">
        <v>29</v>
      </c>
      <c r="F16" s="26" t="s">
        <v>825</v>
      </c>
      <c r="G16" s="27">
        <v>29</v>
      </c>
      <c r="H16" s="31">
        <v>20</v>
      </c>
      <c r="I16" s="67">
        <v>20</v>
      </c>
      <c r="J16" s="27"/>
    </row>
    <row r="17" s="56" customFormat="1" ht="18" customHeight="1" spans="1:10">
      <c r="A17" s="9"/>
      <c r="B17" s="28" t="s">
        <v>682</v>
      </c>
      <c r="C17" s="29"/>
      <c r="D17" s="30"/>
      <c r="E17" s="9"/>
      <c r="F17" s="26"/>
      <c r="G17" s="27"/>
      <c r="H17" s="31"/>
      <c r="I17" s="67"/>
      <c r="J17" s="27"/>
    </row>
    <row r="18" s="56" customFormat="1" ht="18" customHeight="1" spans="1:10">
      <c r="A18" s="9"/>
      <c r="B18" s="28" t="s">
        <v>687</v>
      </c>
      <c r="C18" s="29"/>
      <c r="D18" s="30"/>
      <c r="E18" s="9"/>
      <c r="F18" s="26"/>
      <c r="G18" s="27"/>
      <c r="H18" s="31"/>
      <c r="I18" s="67"/>
      <c r="J18" s="27"/>
    </row>
    <row r="19" s="56" customFormat="1" ht="18" customHeight="1" spans="1:10">
      <c r="A19" s="9"/>
      <c r="B19" s="9" t="s">
        <v>690</v>
      </c>
      <c r="C19" s="29"/>
      <c r="D19" s="30"/>
      <c r="E19" s="9"/>
      <c r="F19" s="26"/>
      <c r="G19" s="27"/>
      <c r="H19" s="31"/>
      <c r="I19" s="67"/>
      <c r="J19" s="27"/>
    </row>
    <row r="20" s="56" customFormat="1" ht="30" customHeight="1" spans="1:10">
      <c r="A20" s="9" t="s">
        <v>691</v>
      </c>
      <c r="B20" s="9" t="s">
        <v>740</v>
      </c>
      <c r="C20" s="29"/>
      <c r="D20" s="30"/>
      <c r="E20" s="9"/>
      <c r="F20" s="26"/>
      <c r="G20" s="27"/>
      <c r="H20" s="31"/>
      <c r="I20" s="67"/>
      <c r="J20" s="27"/>
    </row>
    <row r="21" s="56" customFormat="1" ht="30" customHeight="1" spans="1:10">
      <c r="A21" s="9"/>
      <c r="B21" s="9" t="s">
        <v>741</v>
      </c>
      <c r="C21" s="29"/>
      <c r="D21" s="30"/>
      <c r="E21" s="9"/>
      <c r="F21" s="26"/>
      <c r="G21" s="27"/>
      <c r="H21" s="31"/>
      <c r="I21" s="67"/>
      <c r="J21" s="27"/>
    </row>
    <row r="22" s="56" customFormat="1" ht="30" customHeight="1" spans="1:10">
      <c r="A22" s="9"/>
      <c r="B22" s="9" t="s">
        <v>742</v>
      </c>
      <c r="C22" s="29" t="s">
        <v>1036</v>
      </c>
      <c r="D22" s="30" t="s">
        <v>673</v>
      </c>
      <c r="E22" s="9">
        <v>90</v>
      </c>
      <c r="F22" s="26" t="s">
        <v>685</v>
      </c>
      <c r="G22" s="27">
        <v>90</v>
      </c>
      <c r="H22" s="31">
        <v>30</v>
      </c>
      <c r="I22" s="67">
        <v>30</v>
      </c>
      <c r="J22" s="27"/>
    </row>
    <row r="23" s="56" customFormat="1" ht="30" customHeight="1" spans="1:10">
      <c r="A23" s="9"/>
      <c r="B23" s="55" t="s">
        <v>743</v>
      </c>
      <c r="C23" s="29"/>
      <c r="D23" s="30"/>
      <c r="E23" s="9"/>
      <c r="F23" s="26"/>
      <c r="G23" s="27"/>
      <c r="H23" s="31"/>
      <c r="I23" s="67"/>
      <c r="J23" s="27"/>
    </row>
    <row r="24" s="56" customFormat="1" ht="30" customHeight="1" spans="1:10">
      <c r="A24" s="32" t="s">
        <v>711</v>
      </c>
      <c r="B24" s="37" t="s">
        <v>745</v>
      </c>
      <c r="C24" s="29" t="s">
        <v>1037</v>
      </c>
      <c r="D24" s="30" t="s">
        <v>673</v>
      </c>
      <c r="E24" s="9" t="s">
        <v>785</v>
      </c>
      <c r="F24" s="26" t="s">
        <v>685</v>
      </c>
      <c r="G24" s="27" t="s">
        <v>948</v>
      </c>
      <c r="H24" s="35">
        <v>20</v>
      </c>
      <c r="I24" s="68">
        <v>20</v>
      </c>
      <c r="J24" s="48" t="s">
        <v>747</v>
      </c>
    </row>
    <row r="25" s="56" customFormat="1" ht="54" customHeight="1" spans="1:10">
      <c r="A25" s="7" t="s">
        <v>748</v>
      </c>
      <c r="B25" s="7"/>
      <c r="C25" s="7"/>
      <c r="D25" s="61"/>
      <c r="E25" s="62"/>
      <c r="F25" s="62"/>
      <c r="G25" s="62"/>
      <c r="H25" s="62"/>
      <c r="I25" s="69"/>
      <c r="J25" s="70" t="s">
        <v>749</v>
      </c>
    </row>
    <row r="26" s="56" customFormat="1" ht="25.5" customHeight="1" spans="1:10">
      <c r="A26" s="63" t="s">
        <v>750</v>
      </c>
      <c r="B26" s="63"/>
      <c r="C26" s="63"/>
      <c r="D26" s="63"/>
      <c r="E26" s="63"/>
      <c r="F26" s="63"/>
      <c r="G26" s="63"/>
      <c r="H26" s="63">
        <v>100</v>
      </c>
      <c r="I26" s="51">
        <f>SUM(I7,I15:I24)</f>
        <v>100</v>
      </c>
      <c r="J26" s="71" t="s">
        <v>751</v>
      </c>
    </row>
    <row r="27" s="56" customFormat="1" ht="16.95" customHeight="1"/>
    <row r="28" s="56" customFormat="1" ht="28.95" customHeight="1" spans="1:10">
      <c r="A28" s="64" t="s">
        <v>715</v>
      </c>
      <c r="B28" s="65"/>
      <c r="C28" s="65"/>
      <c r="D28" s="65"/>
      <c r="E28" s="65"/>
      <c r="F28" s="65"/>
      <c r="G28" s="65"/>
      <c r="H28" s="65"/>
      <c r="I28" s="65"/>
      <c r="J28" s="72"/>
    </row>
    <row r="29" s="56" customFormat="1" ht="27" customHeight="1" spans="1:10">
      <c r="A29" s="66" t="s">
        <v>752</v>
      </c>
      <c r="B29" s="66"/>
      <c r="C29" s="66"/>
      <c r="D29" s="66"/>
      <c r="E29" s="66"/>
      <c r="F29" s="66"/>
      <c r="G29" s="66"/>
      <c r="H29" s="66"/>
      <c r="I29" s="66"/>
      <c r="J29" s="66"/>
    </row>
    <row r="30" s="56" customFormat="1" ht="19.05" customHeight="1" spans="1:10">
      <c r="A30" s="66" t="s">
        <v>753</v>
      </c>
      <c r="B30" s="66"/>
      <c r="C30" s="66"/>
      <c r="D30" s="66"/>
      <c r="E30" s="66"/>
      <c r="F30" s="66"/>
      <c r="G30" s="66"/>
      <c r="H30" s="66"/>
      <c r="I30" s="66"/>
      <c r="J30" s="66"/>
    </row>
    <row r="31" s="56" customFormat="1" ht="18" customHeight="1" spans="1:10">
      <c r="A31" s="66" t="s">
        <v>754</v>
      </c>
      <c r="B31" s="66"/>
      <c r="C31" s="66"/>
      <c r="D31" s="66"/>
      <c r="E31" s="66"/>
      <c r="F31" s="66"/>
      <c r="G31" s="66"/>
      <c r="H31" s="66"/>
      <c r="I31" s="66"/>
      <c r="J31" s="66"/>
    </row>
    <row r="32" s="56" customFormat="1" ht="18" customHeight="1" spans="1:10">
      <c r="A32" s="66" t="s">
        <v>755</v>
      </c>
      <c r="B32" s="66"/>
      <c r="C32" s="66"/>
      <c r="D32" s="66"/>
      <c r="E32" s="66"/>
      <c r="F32" s="66"/>
      <c r="G32" s="66"/>
      <c r="H32" s="66"/>
      <c r="I32" s="66"/>
      <c r="J32" s="66"/>
    </row>
    <row r="33" s="59" customFormat="1" ht="18" customHeight="1" spans="1:10">
      <c r="A33" s="66" t="s">
        <v>756</v>
      </c>
      <c r="B33" s="66"/>
      <c r="C33" s="66"/>
      <c r="D33" s="66"/>
      <c r="E33" s="66"/>
      <c r="F33" s="66"/>
      <c r="G33" s="66"/>
      <c r="H33" s="66"/>
      <c r="I33" s="66"/>
      <c r="J33" s="66"/>
    </row>
    <row r="34" s="56" customFormat="1" ht="24" customHeight="1" spans="1:10">
      <c r="A34" s="66" t="s">
        <v>757</v>
      </c>
      <c r="B34" s="66"/>
      <c r="C34" s="66"/>
      <c r="D34" s="66"/>
      <c r="E34" s="66"/>
      <c r="F34" s="66"/>
      <c r="G34" s="66"/>
      <c r="H34" s="66"/>
      <c r="I34" s="66"/>
      <c r="J34" s="66"/>
    </row>
    <row r="35" s="56" customFormat="1" ht="24" customHeight="1" spans="1:10">
      <c r="A35" s="66" t="s">
        <v>758</v>
      </c>
      <c r="B35" s="66"/>
      <c r="C35" s="66"/>
      <c r="D35" s="66"/>
      <c r="E35" s="66"/>
      <c r="F35" s="66"/>
      <c r="G35" s="66"/>
      <c r="H35" s="66"/>
      <c r="I35" s="66"/>
      <c r="J35" s="66"/>
    </row>
    <row r="36" s="56" customFormat="1" ht="24" customHeight="1" spans="1:10">
      <c r="A36" s="66" t="s">
        <v>759</v>
      </c>
      <c r="B36" s="66"/>
      <c r="C36" s="66"/>
      <c r="D36" s="66"/>
      <c r="E36" s="66"/>
      <c r="F36" s="66"/>
      <c r="G36" s="66"/>
      <c r="H36" s="66"/>
      <c r="I36" s="66"/>
      <c r="J36"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19"/>
    <mergeCell ref="A20:A23"/>
    <mergeCell ref="G13:G14"/>
    <mergeCell ref="H13:H14"/>
    <mergeCell ref="I13:I14"/>
    <mergeCell ref="J13:J14"/>
    <mergeCell ref="A6:B10"/>
  </mergeCells>
  <dataValidations count="2">
    <dataValidation type="list" allowBlank="1" showInputMessage="1" sqref="D22 D24 D15:D19">
      <formula1>"＝,＞,＜,≥,≤"</formula1>
    </dataValidation>
    <dataValidation type="list" allowBlank="1" showInputMessage="1" sqref="J26">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view="pageBreakPreview" zoomScaleNormal="100" workbookViewId="0">
      <pane ySplit="4" topLeftCell="A5" activePane="bottomLeft" state="frozen"/>
      <selection/>
      <selection pane="bottomLeft" activeCell="D14" sqref="D14"/>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16384" width="9" style="56"/>
  </cols>
  <sheetData>
    <row r="1" spans="1:1">
      <c r="A1" s="56" t="s">
        <v>609</v>
      </c>
    </row>
    <row r="2"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1038</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1032</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c r="E7" s="11">
        <v>500000</v>
      </c>
      <c r="F7" s="11">
        <v>17600</v>
      </c>
      <c r="G7" s="12">
        <v>10</v>
      </c>
      <c r="H7" s="13" t="str">
        <f>IF(E7&gt;0,ROUND(F7/E7,3)*100&amp;"%","—")</f>
        <v>3.5%</v>
      </c>
      <c r="I7" s="16">
        <v>0.35</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1"/>
      <c r="E8" s="11">
        <v>500000</v>
      </c>
      <c r="F8" s="11">
        <v>17600</v>
      </c>
      <c r="G8" s="9" t="s">
        <v>558</v>
      </c>
      <c r="H8" s="15" t="str">
        <f>IF(E8&gt;0,ROUND(F8/E8,3)*100&amp;"%","—")</f>
        <v>3.5%</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46.05" customHeight="1" spans="1:10">
      <c r="A12" s="9"/>
      <c r="B12" s="75" t="s">
        <v>1039</v>
      </c>
      <c r="C12" s="76"/>
      <c r="D12" s="76"/>
      <c r="E12" s="77"/>
      <c r="F12" s="16" t="s">
        <v>1040</v>
      </c>
      <c r="G12" s="16"/>
      <c r="H12" s="16"/>
      <c r="I12" s="16"/>
      <c r="J12" s="16"/>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71" customHeight="1" spans="1:10">
      <c r="A15" s="9" t="s">
        <v>670</v>
      </c>
      <c r="B15" s="28" t="s">
        <v>671</v>
      </c>
      <c r="C15" s="29" t="s">
        <v>1041</v>
      </c>
      <c r="D15" s="30" t="s">
        <v>673</v>
      </c>
      <c r="E15" s="9">
        <v>238</v>
      </c>
      <c r="F15" s="26" t="s">
        <v>1042</v>
      </c>
      <c r="G15" s="27">
        <v>240</v>
      </c>
      <c r="H15" s="31">
        <v>30</v>
      </c>
      <c r="I15" s="67">
        <v>30</v>
      </c>
      <c r="J15" s="78" t="s">
        <v>1043</v>
      </c>
    </row>
    <row r="16" ht="18" customHeight="1" spans="1:10">
      <c r="A16" s="9"/>
      <c r="B16" s="28" t="s">
        <v>682</v>
      </c>
      <c r="C16" s="29"/>
      <c r="D16" s="30"/>
      <c r="E16" s="9"/>
      <c r="F16" s="26"/>
      <c r="G16" s="27"/>
      <c r="H16" s="31"/>
      <c r="I16" s="67"/>
      <c r="J16" s="27"/>
    </row>
    <row r="17" ht="18" customHeight="1" spans="1:10">
      <c r="A17" s="9"/>
      <c r="B17" s="28" t="s">
        <v>687</v>
      </c>
      <c r="C17" s="29"/>
      <c r="D17" s="30"/>
      <c r="E17" s="9"/>
      <c r="F17" s="26"/>
      <c r="G17" s="27"/>
      <c r="H17" s="31"/>
      <c r="I17" s="67"/>
      <c r="J17" s="27"/>
    </row>
    <row r="18" ht="18" customHeight="1" spans="1:10">
      <c r="A18" s="9"/>
      <c r="B18" s="9" t="s">
        <v>690</v>
      </c>
      <c r="C18" s="29"/>
      <c r="D18" s="30"/>
      <c r="E18" s="9"/>
      <c r="F18" s="26"/>
      <c r="G18" s="27"/>
      <c r="H18" s="31"/>
      <c r="I18" s="67"/>
      <c r="J18" s="27"/>
    </row>
    <row r="19" ht="30" customHeight="1" spans="1:10">
      <c r="A19" s="9" t="s">
        <v>691</v>
      </c>
      <c r="B19" s="9" t="s">
        <v>740</v>
      </c>
      <c r="C19" s="29"/>
      <c r="D19" s="30"/>
      <c r="E19" s="9"/>
      <c r="F19" s="26"/>
      <c r="G19" s="27"/>
      <c r="H19" s="31"/>
      <c r="I19" s="67"/>
      <c r="J19" s="27"/>
    </row>
    <row r="20" ht="30" customHeight="1" spans="1:10">
      <c r="A20" s="9"/>
      <c r="B20" s="9" t="s">
        <v>741</v>
      </c>
      <c r="C20" s="29"/>
      <c r="D20" s="30"/>
      <c r="E20" s="9"/>
      <c r="F20" s="26"/>
      <c r="G20" s="27"/>
      <c r="H20" s="31"/>
      <c r="I20" s="67"/>
      <c r="J20" s="27"/>
    </row>
    <row r="21" ht="30" customHeight="1" spans="1:10">
      <c r="A21" s="9"/>
      <c r="B21" s="9" t="s">
        <v>742</v>
      </c>
      <c r="C21" s="29"/>
      <c r="D21" s="30"/>
      <c r="E21" s="9"/>
      <c r="F21" s="26"/>
      <c r="G21" s="27"/>
      <c r="H21" s="31"/>
      <c r="I21" s="67"/>
      <c r="J21" s="27"/>
    </row>
    <row r="22" ht="30" customHeight="1" spans="1:10">
      <c r="A22" s="9"/>
      <c r="B22" s="55" t="s">
        <v>743</v>
      </c>
      <c r="C22" s="29" t="s">
        <v>1044</v>
      </c>
      <c r="D22" s="30" t="s">
        <v>673</v>
      </c>
      <c r="E22" s="9">
        <v>9520</v>
      </c>
      <c r="F22" s="26" t="s">
        <v>944</v>
      </c>
      <c r="G22" s="27">
        <v>9600</v>
      </c>
      <c r="H22" s="31">
        <v>30</v>
      </c>
      <c r="I22" s="67">
        <v>30</v>
      </c>
      <c r="J22" s="27"/>
    </row>
    <row r="23" ht="30" customHeight="1" spans="1:10">
      <c r="A23" s="32" t="s">
        <v>711</v>
      </c>
      <c r="B23" s="37" t="s">
        <v>745</v>
      </c>
      <c r="C23" s="29" t="s">
        <v>1037</v>
      </c>
      <c r="D23" s="30" t="s">
        <v>673</v>
      </c>
      <c r="E23" s="9" t="s">
        <v>785</v>
      </c>
      <c r="F23" s="26" t="s">
        <v>685</v>
      </c>
      <c r="G23" s="27" t="s">
        <v>948</v>
      </c>
      <c r="H23" s="35">
        <v>30</v>
      </c>
      <c r="I23" s="68">
        <v>30</v>
      </c>
      <c r="J23" s="48" t="s">
        <v>747</v>
      </c>
    </row>
    <row r="24" ht="54" customHeight="1" spans="1:10">
      <c r="A24" s="7" t="s">
        <v>748</v>
      </c>
      <c r="B24" s="7"/>
      <c r="C24" s="7"/>
      <c r="D24" s="61"/>
      <c r="E24" s="62"/>
      <c r="F24" s="62"/>
      <c r="G24" s="62"/>
      <c r="H24" s="62"/>
      <c r="I24" s="69"/>
      <c r="J24" s="70" t="s">
        <v>749</v>
      </c>
    </row>
    <row r="25" ht="25.5" customHeight="1" spans="1:10">
      <c r="A25" s="63" t="s">
        <v>750</v>
      </c>
      <c r="B25" s="63"/>
      <c r="C25" s="63"/>
      <c r="D25" s="63"/>
      <c r="E25" s="63"/>
      <c r="F25" s="63"/>
      <c r="G25" s="63"/>
      <c r="H25" s="63">
        <v>100</v>
      </c>
      <c r="I25" s="51">
        <f>SUM(I7,I15:I23)</f>
        <v>90.35</v>
      </c>
      <c r="J25" s="71" t="s">
        <v>751</v>
      </c>
    </row>
    <row r="26" ht="16.95" customHeight="1"/>
    <row r="27" ht="28.95" customHeight="1" spans="1:10">
      <c r="A27" s="64" t="s">
        <v>715</v>
      </c>
      <c r="B27" s="65"/>
      <c r="C27" s="65"/>
      <c r="D27" s="65"/>
      <c r="E27" s="65"/>
      <c r="F27" s="65"/>
      <c r="G27" s="65"/>
      <c r="H27" s="65"/>
      <c r="I27" s="65"/>
      <c r="J27" s="72"/>
    </row>
    <row r="28" ht="27" customHeight="1" spans="1:10">
      <c r="A28" s="66" t="s">
        <v>752</v>
      </c>
      <c r="B28" s="66"/>
      <c r="C28" s="66"/>
      <c r="D28" s="66"/>
      <c r="E28" s="66"/>
      <c r="F28" s="66"/>
      <c r="G28" s="66"/>
      <c r="H28" s="66"/>
      <c r="I28" s="66"/>
      <c r="J28" s="66"/>
    </row>
    <row r="29" ht="19.05" customHeight="1" spans="1:10">
      <c r="A29" s="66" t="s">
        <v>753</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row r="34" ht="24" customHeight="1" spans="1:10">
      <c r="A34" s="66" t="s">
        <v>758</v>
      </c>
      <c r="B34" s="66"/>
      <c r="C34" s="66"/>
      <c r="D34" s="66"/>
      <c r="E34" s="66"/>
      <c r="F34" s="66"/>
      <c r="G34" s="66"/>
      <c r="H34" s="66"/>
      <c r="I34" s="66"/>
      <c r="J34" s="66"/>
    </row>
    <row r="35" ht="24" customHeight="1" spans="1:10">
      <c r="A35" s="66" t="s">
        <v>759</v>
      </c>
      <c r="B35" s="66"/>
      <c r="C35" s="66"/>
      <c r="D35" s="66"/>
      <c r="E35" s="66"/>
      <c r="F35" s="66"/>
      <c r="G35" s="66"/>
      <c r="H35" s="66"/>
      <c r="I35" s="66"/>
      <c r="J35"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D22:D23">
      <formula1>"＝,＞,＜,≥,≤"</formula1>
    </dataValidation>
  </dataValidations>
  <printOptions horizontalCentered="1"/>
  <pageMargins left="0.708333333333333" right="0.708333333333333" top="0.751388888888889" bottom="0.751388888888889" header="0.310416666666667" footer="0.310416666666667"/>
  <pageSetup paperSize="9" scale="79"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view="pageBreakPreview" zoomScaleNormal="100" workbookViewId="0">
      <pane ySplit="4" topLeftCell="A5" activePane="bottomLeft" state="frozen"/>
      <selection/>
      <selection pane="bottomLeft" activeCell="C20" sqref="C20"/>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16384" width="9" style="56"/>
  </cols>
  <sheetData>
    <row r="1" s="56" customFormat="1" spans="1:1">
      <c r="A1" s="56" t="s">
        <v>609</v>
      </c>
    </row>
    <row r="2" s="56" customFormat="1"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1045</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1032</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c r="E7" s="11">
        <v>300000</v>
      </c>
      <c r="F7" s="11">
        <v>19280</v>
      </c>
      <c r="G7" s="12">
        <v>10</v>
      </c>
      <c r="H7" s="13" t="str">
        <f>IF(E7&gt;0,ROUND(F7/E7,3)*100&amp;"%","—")</f>
        <v>6.4%</v>
      </c>
      <c r="I7" s="16">
        <v>0.64</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1"/>
      <c r="E8" s="11">
        <v>300000</v>
      </c>
      <c r="F8" s="11">
        <v>19280</v>
      </c>
      <c r="G8" s="9" t="s">
        <v>558</v>
      </c>
      <c r="H8" s="15" t="str">
        <f>IF(E8&gt;0,ROUND(F8/E8,3)*100&amp;"%","—")</f>
        <v>6.4%</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56" customFormat="1" ht="36" customHeight="1" spans="1:10">
      <c r="A10" s="9"/>
      <c r="B10" s="9"/>
      <c r="C10" s="10" t="s">
        <v>732</v>
      </c>
      <c r="D10" s="14"/>
      <c r="E10" s="14"/>
      <c r="F10" s="14"/>
      <c r="G10" s="9" t="s">
        <v>558</v>
      </c>
      <c r="H10" s="15" t="str">
        <f>IF(E10&gt;0,ROUND(F10/E10,3)*100&amp;"%","—")</f>
        <v>—</v>
      </c>
      <c r="I10" s="16" t="s">
        <v>558</v>
      </c>
      <c r="J10" s="16"/>
    </row>
    <row r="11" s="56" customFormat="1" ht="18" customHeight="1" spans="1:10">
      <c r="A11" s="9" t="s">
        <v>733</v>
      </c>
      <c r="B11" s="9" t="s">
        <v>734</v>
      </c>
      <c r="C11" s="9"/>
      <c r="D11" s="9"/>
      <c r="E11" s="9"/>
      <c r="F11" s="16" t="s">
        <v>735</v>
      </c>
      <c r="G11" s="16"/>
      <c r="H11" s="16"/>
      <c r="I11" s="16"/>
      <c r="J11" s="16"/>
    </row>
    <row r="12" s="56" customFormat="1" ht="55" customHeight="1" spans="1:10">
      <c r="A12" s="9"/>
      <c r="B12" s="17" t="s">
        <v>1046</v>
      </c>
      <c r="C12" s="18"/>
      <c r="D12" s="18"/>
      <c r="E12" s="19"/>
      <c r="F12" s="73" t="s">
        <v>1047</v>
      </c>
      <c r="G12" s="73"/>
      <c r="H12" s="73"/>
      <c r="I12" s="73"/>
      <c r="J12" s="73"/>
    </row>
    <row r="13" s="56" customFormat="1" ht="36" customHeight="1" spans="1:10">
      <c r="A13" s="21" t="s">
        <v>661</v>
      </c>
      <c r="B13" s="22"/>
      <c r="C13" s="23"/>
      <c r="D13" s="21" t="s">
        <v>738</v>
      </c>
      <c r="E13" s="22"/>
      <c r="F13" s="23"/>
      <c r="G13" s="24" t="s">
        <v>665</v>
      </c>
      <c r="H13" s="24" t="s">
        <v>739</v>
      </c>
      <c r="I13" s="24" t="s">
        <v>729</v>
      </c>
      <c r="J13" s="24" t="s">
        <v>666</v>
      </c>
    </row>
    <row r="14" s="56" customFormat="1" ht="36" customHeight="1" spans="1:10">
      <c r="A14" s="25" t="s">
        <v>667</v>
      </c>
      <c r="B14" s="9" t="s">
        <v>668</v>
      </c>
      <c r="C14" s="9" t="s">
        <v>669</v>
      </c>
      <c r="D14" s="9" t="s">
        <v>662</v>
      </c>
      <c r="E14" s="9" t="s">
        <v>663</v>
      </c>
      <c r="F14" s="26" t="s">
        <v>664</v>
      </c>
      <c r="G14" s="27"/>
      <c r="H14" s="27"/>
      <c r="I14" s="27"/>
      <c r="J14" s="27"/>
    </row>
    <row r="15" s="56" customFormat="1" ht="27" customHeight="1" spans="1:10">
      <c r="A15" s="9" t="s">
        <v>670</v>
      </c>
      <c r="B15" s="28" t="s">
        <v>671</v>
      </c>
      <c r="C15" s="28" t="s">
        <v>1044</v>
      </c>
      <c r="D15" s="30" t="s">
        <v>673</v>
      </c>
      <c r="E15" s="9" t="s">
        <v>1048</v>
      </c>
      <c r="F15" s="26" t="s">
        <v>944</v>
      </c>
      <c r="G15" s="27">
        <v>84481.4</v>
      </c>
      <c r="H15" s="28">
        <v>30</v>
      </c>
      <c r="I15" s="67">
        <v>30</v>
      </c>
      <c r="J15" s="27"/>
    </row>
    <row r="16" s="56" customFormat="1" ht="18" customHeight="1" spans="1:10">
      <c r="A16" s="9"/>
      <c r="B16" s="28" t="s">
        <v>682</v>
      </c>
      <c r="C16" s="29"/>
      <c r="D16" s="30"/>
      <c r="E16" s="9"/>
      <c r="F16" s="26"/>
      <c r="G16" s="27"/>
      <c r="H16" s="74"/>
      <c r="I16" s="67"/>
      <c r="J16" s="27"/>
    </row>
    <row r="17" s="56" customFormat="1" ht="18" customHeight="1" spans="1:10">
      <c r="A17" s="9"/>
      <c r="B17" s="28" t="s">
        <v>687</v>
      </c>
      <c r="C17" s="29"/>
      <c r="D17" s="30"/>
      <c r="E17" s="9"/>
      <c r="F17" s="26"/>
      <c r="G17" s="27"/>
      <c r="H17" s="31"/>
      <c r="I17" s="67"/>
      <c r="J17" s="27"/>
    </row>
    <row r="18" s="56" customFormat="1" ht="18" customHeight="1" spans="1:10">
      <c r="A18" s="9"/>
      <c r="B18" s="9" t="s">
        <v>690</v>
      </c>
      <c r="C18" s="29"/>
      <c r="D18" s="30"/>
      <c r="E18" s="9"/>
      <c r="F18" s="26"/>
      <c r="G18" s="27"/>
      <c r="H18" s="31"/>
      <c r="I18" s="67"/>
      <c r="J18" s="27"/>
    </row>
    <row r="19" s="56" customFormat="1" ht="30" customHeight="1" spans="1:10">
      <c r="A19" s="9" t="s">
        <v>691</v>
      </c>
      <c r="B19" s="9" t="s">
        <v>740</v>
      </c>
      <c r="C19" s="29"/>
      <c r="D19" s="30"/>
      <c r="E19" s="9"/>
      <c r="F19" s="26"/>
      <c r="G19" s="27"/>
      <c r="H19" s="31"/>
      <c r="I19" s="67"/>
      <c r="J19" s="27"/>
    </row>
    <row r="20" s="56" customFormat="1" ht="30" customHeight="1" spans="1:10">
      <c r="A20" s="9"/>
      <c r="B20" s="9" t="s">
        <v>741</v>
      </c>
      <c r="C20" s="28"/>
      <c r="D20" s="30"/>
      <c r="E20" s="9"/>
      <c r="F20" s="26"/>
      <c r="G20" s="27"/>
      <c r="H20" s="31"/>
      <c r="I20" s="67"/>
      <c r="J20" s="27"/>
    </row>
    <row r="21" s="56" customFormat="1" ht="30" customHeight="1" spans="1:10">
      <c r="A21" s="9"/>
      <c r="B21" s="9" t="s">
        <v>742</v>
      </c>
      <c r="C21" s="29"/>
      <c r="D21" s="30"/>
      <c r="E21" s="9"/>
      <c r="F21" s="26"/>
      <c r="G21" s="27"/>
      <c r="H21" s="31"/>
      <c r="I21" s="67"/>
      <c r="J21" s="27"/>
    </row>
    <row r="22" s="56" customFormat="1" ht="30" customHeight="1" spans="1:10">
      <c r="A22" s="9"/>
      <c r="B22" s="55" t="s">
        <v>743</v>
      </c>
      <c r="C22" s="28" t="s">
        <v>1049</v>
      </c>
      <c r="D22" s="30" t="s">
        <v>673</v>
      </c>
      <c r="E22" s="9">
        <v>4</v>
      </c>
      <c r="F22" s="26" t="s">
        <v>825</v>
      </c>
      <c r="G22" s="27">
        <v>4</v>
      </c>
      <c r="H22" s="31">
        <v>30</v>
      </c>
      <c r="I22" s="67">
        <v>30</v>
      </c>
      <c r="J22" s="27"/>
    </row>
    <row r="23" s="56" customFormat="1" ht="30" customHeight="1" spans="1:10">
      <c r="A23" s="32" t="s">
        <v>711</v>
      </c>
      <c r="B23" s="37" t="s">
        <v>745</v>
      </c>
      <c r="C23" s="29" t="s">
        <v>1037</v>
      </c>
      <c r="D23" s="30" t="s">
        <v>673</v>
      </c>
      <c r="E23" s="9" t="s">
        <v>785</v>
      </c>
      <c r="F23" s="26" t="s">
        <v>685</v>
      </c>
      <c r="G23" s="27" t="s">
        <v>948</v>
      </c>
      <c r="H23" s="35">
        <v>30</v>
      </c>
      <c r="I23" s="68">
        <v>30</v>
      </c>
      <c r="J23" s="48" t="s">
        <v>747</v>
      </c>
    </row>
    <row r="24" s="56" customFormat="1" ht="54" customHeight="1" spans="1:10">
      <c r="A24" s="7" t="s">
        <v>748</v>
      </c>
      <c r="B24" s="7"/>
      <c r="C24" s="7"/>
      <c r="D24" s="61"/>
      <c r="E24" s="62"/>
      <c r="F24" s="62"/>
      <c r="G24" s="62"/>
      <c r="H24" s="62"/>
      <c r="I24" s="69"/>
      <c r="J24" s="70" t="s">
        <v>749</v>
      </c>
    </row>
    <row r="25" s="56" customFormat="1" ht="25.5" customHeight="1" spans="1:10">
      <c r="A25" s="63" t="s">
        <v>750</v>
      </c>
      <c r="B25" s="63"/>
      <c r="C25" s="63"/>
      <c r="D25" s="63"/>
      <c r="E25" s="63"/>
      <c r="F25" s="63"/>
      <c r="G25" s="63"/>
      <c r="H25" s="63">
        <v>100</v>
      </c>
      <c r="I25" s="51">
        <f>SUM(I7,I15:I23)</f>
        <v>90.64</v>
      </c>
      <c r="J25" s="71" t="s">
        <v>751</v>
      </c>
    </row>
    <row r="26" s="56" customFormat="1" ht="16.95" customHeight="1"/>
    <row r="27" s="56" customFormat="1" ht="28.95" customHeight="1" spans="1:10">
      <c r="A27" s="64" t="s">
        <v>715</v>
      </c>
      <c r="B27" s="65"/>
      <c r="C27" s="65"/>
      <c r="D27" s="65"/>
      <c r="E27" s="65"/>
      <c r="F27" s="65"/>
      <c r="G27" s="65"/>
      <c r="H27" s="65"/>
      <c r="I27" s="65"/>
      <c r="J27" s="72"/>
    </row>
    <row r="28" s="56" customFormat="1" ht="27" customHeight="1" spans="1:10">
      <c r="A28" s="66" t="s">
        <v>752</v>
      </c>
      <c r="B28" s="66"/>
      <c r="C28" s="66"/>
      <c r="D28" s="66"/>
      <c r="E28" s="66"/>
      <c r="F28" s="66"/>
      <c r="G28" s="66"/>
      <c r="H28" s="66"/>
      <c r="I28" s="66"/>
      <c r="J28" s="66"/>
    </row>
    <row r="29" s="56" customFormat="1" ht="19.05" customHeight="1" spans="1:10">
      <c r="A29" s="66" t="s">
        <v>753</v>
      </c>
      <c r="B29" s="66"/>
      <c r="C29" s="66"/>
      <c r="D29" s="66"/>
      <c r="E29" s="66"/>
      <c r="F29" s="66"/>
      <c r="G29" s="66"/>
      <c r="H29" s="66"/>
      <c r="I29" s="66"/>
      <c r="J29" s="66"/>
    </row>
    <row r="30" s="56" customFormat="1" ht="18" customHeight="1" spans="1:10">
      <c r="A30" s="66" t="s">
        <v>754</v>
      </c>
      <c r="B30" s="66"/>
      <c r="C30" s="66"/>
      <c r="D30" s="66"/>
      <c r="E30" s="66"/>
      <c r="F30" s="66"/>
      <c r="G30" s="66"/>
      <c r="H30" s="66"/>
      <c r="I30" s="66"/>
      <c r="J30" s="66"/>
    </row>
    <row r="31" s="56" customFormat="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s="56" customFormat="1" ht="24" customHeight="1" spans="1:10">
      <c r="A33" s="66" t="s">
        <v>757</v>
      </c>
      <c r="B33" s="66"/>
      <c r="C33" s="66"/>
      <c r="D33" s="66"/>
      <c r="E33" s="66"/>
      <c r="F33" s="66"/>
      <c r="G33" s="66"/>
      <c r="H33" s="66"/>
      <c r="I33" s="66"/>
      <c r="J33" s="66"/>
    </row>
    <row r="34" s="56" customFormat="1" ht="24" customHeight="1" spans="1:10">
      <c r="A34" s="66" t="s">
        <v>758</v>
      </c>
      <c r="B34" s="66"/>
      <c r="C34" s="66"/>
      <c r="D34" s="66"/>
      <c r="E34" s="66"/>
      <c r="F34" s="66"/>
      <c r="G34" s="66"/>
      <c r="H34" s="66"/>
      <c r="I34" s="66"/>
      <c r="J34" s="66"/>
    </row>
    <row r="35" s="56" customFormat="1" ht="24" customHeight="1" spans="1:10">
      <c r="A35" s="66" t="s">
        <v>759</v>
      </c>
      <c r="B35" s="66"/>
      <c r="C35" s="66"/>
      <c r="D35" s="66"/>
      <c r="E35" s="66"/>
      <c r="F35" s="66"/>
      <c r="G35" s="66"/>
      <c r="H35" s="66"/>
      <c r="I35" s="66"/>
      <c r="J35"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0 D15:D18 D22:D23">
      <formula1>"＝,＞,＜,≥,≤"</formula1>
    </dataValidation>
    <dataValidation type="list" allowBlank="1" showInputMessage="1" sqref="J25">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workbookViewId="0">
      <selection activeCell="N14" sqref="N14"/>
    </sheetView>
  </sheetViews>
  <sheetFormatPr defaultColWidth="9" defaultRowHeight="14.4"/>
  <cols>
    <col min="1" max="2" width="11.1018518518519" style="56" customWidth="1"/>
    <col min="3" max="3" width="14.6018518518519" style="56" customWidth="1"/>
    <col min="4" max="5" width="11.2962962962963" style="56" customWidth="1"/>
    <col min="6" max="6" width="11.2037037037037" style="56" customWidth="1"/>
    <col min="7" max="7" width="10" style="56" customWidth="1"/>
    <col min="8" max="8" width="9" style="56"/>
    <col min="9" max="9" width="8.60185185185185" style="56" customWidth="1"/>
    <col min="10" max="10" width="11.5" style="56" customWidth="1"/>
    <col min="11" max="16384" width="9" style="56"/>
  </cols>
  <sheetData>
    <row r="1" s="56" customFormat="1" spans="1:1">
      <c r="A1" s="56" t="s">
        <v>609</v>
      </c>
    </row>
    <row r="2" s="56" customFormat="1" ht="25.95" customHeight="1" spans="1:10">
      <c r="A2" s="60" t="s">
        <v>719</v>
      </c>
      <c r="B2" s="60"/>
      <c r="C2" s="60"/>
      <c r="D2" s="60"/>
      <c r="E2" s="60"/>
      <c r="F2" s="60"/>
      <c r="G2" s="60"/>
      <c r="H2" s="60"/>
      <c r="I2" s="60"/>
      <c r="J2" s="60"/>
    </row>
    <row r="3" s="57" customFormat="1" ht="13.05" customHeight="1" spans="1:10">
      <c r="A3" s="60"/>
      <c r="B3" s="60"/>
      <c r="C3" s="60"/>
      <c r="D3" s="60"/>
      <c r="E3" s="60"/>
      <c r="F3" s="60"/>
      <c r="G3" s="60"/>
      <c r="H3" s="60"/>
      <c r="I3" s="60"/>
      <c r="J3" s="46" t="s">
        <v>543</v>
      </c>
    </row>
    <row r="4" s="58" customFormat="1" ht="18" customHeight="1" spans="1:256">
      <c r="A4" s="7" t="s">
        <v>720</v>
      </c>
      <c r="B4" s="7"/>
      <c r="C4" s="8" t="s">
        <v>1050</v>
      </c>
      <c r="D4" s="8"/>
      <c r="E4" s="8"/>
      <c r="F4" s="8"/>
      <c r="G4" s="8"/>
      <c r="H4" s="8"/>
      <c r="I4" s="8"/>
      <c r="J4" s="8"/>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c r="IK4" s="56"/>
      <c r="IL4" s="56"/>
      <c r="IM4" s="56"/>
      <c r="IN4" s="56"/>
      <c r="IO4" s="56"/>
      <c r="IP4" s="56"/>
      <c r="IQ4" s="56"/>
      <c r="IR4" s="56"/>
      <c r="IS4" s="56"/>
      <c r="IT4" s="56"/>
      <c r="IU4" s="56"/>
      <c r="IV4" s="56"/>
    </row>
    <row r="5" s="4" customFormat="1" ht="18" customHeight="1" spans="1:256">
      <c r="A5" s="7" t="s">
        <v>722</v>
      </c>
      <c r="B5" s="7"/>
      <c r="C5" s="8" t="s">
        <v>3</v>
      </c>
      <c r="D5" s="8"/>
      <c r="E5" s="8"/>
      <c r="F5" s="7" t="s">
        <v>723</v>
      </c>
      <c r="G5" s="8" t="s">
        <v>1032</v>
      </c>
      <c r="H5" s="8"/>
      <c r="I5" s="8"/>
      <c r="J5" s="8"/>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4" customFormat="1" ht="36" customHeight="1" spans="1:256">
      <c r="A6" s="9" t="s">
        <v>725</v>
      </c>
      <c r="B6" s="9"/>
      <c r="C6" s="9"/>
      <c r="D6" s="9" t="s">
        <v>646</v>
      </c>
      <c r="E6" s="9" t="s">
        <v>554</v>
      </c>
      <c r="F6" s="9" t="s">
        <v>726</v>
      </c>
      <c r="G6" s="9" t="s">
        <v>727</v>
      </c>
      <c r="H6" s="9" t="s">
        <v>728</v>
      </c>
      <c r="I6" s="9" t="s">
        <v>729</v>
      </c>
      <c r="J6" s="9"/>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4" customFormat="1" ht="36" customHeight="1" spans="1:256">
      <c r="A7" s="9"/>
      <c r="B7" s="9"/>
      <c r="C7" s="10" t="s">
        <v>655</v>
      </c>
      <c r="D7" s="11">
        <f>SUM(D8:D10)</f>
        <v>0</v>
      </c>
      <c r="E7" s="11">
        <v>675918</v>
      </c>
      <c r="F7" s="11">
        <v>2180</v>
      </c>
      <c r="G7" s="12">
        <v>10</v>
      </c>
      <c r="H7" s="13" t="str">
        <f>IF(E7&gt;0,ROUND(F7/E7,3)*100&amp;"%","—")</f>
        <v>0.3%</v>
      </c>
      <c r="I7" s="16">
        <v>0.03</v>
      </c>
      <c r="J7" s="1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4" customFormat="1" ht="36" customHeight="1" spans="1:256">
      <c r="A8" s="9"/>
      <c r="B8" s="9"/>
      <c r="C8" s="10" t="s">
        <v>730</v>
      </c>
      <c r="D8" s="14"/>
      <c r="E8" s="14">
        <v>675918</v>
      </c>
      <c r="F8" s="14">
        <v>2180</v>
      </c>
      <c r="G8" s="9" t="s">
        <v>558</v>
      </c>
      <c r="H8" s="15" t="str">
        <f>IF(E8&gt;0,ROUND(F8/E8,3)*100&amp;"%","—")</f>
        <v>0.3%</v>
      </c>
      <c r="I8" s="16" t="s">
        <v>558</v>
      </c>
      <c r="J8" s="1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4" customFormat="1" ht="36" customHeight="1" spans="1:256">
      <c r="A9" s="9"/>
      <c r="B9" s="9"/>
      <c r="C9" s="10" t="s">
        <v>731</v>
      </c>
      <c r="D9" s="14"/>
      <c r="E9" s="14"/>
      <c r="F9" s="14"/>
      <c r="G9" s="9" t="s">
        <v>558</v>
      </c>
      <c r="H9" s="15" t="str">
        <f>IF(E9&gt;0,ROUND(F9/E9,3)*100&amp;"%","—")</f>
        <v>—</v>
      </c>
      <c r="I9" s="16" t="s">
        <v>558</v>
      </c>
      <c r="J9" s="1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56" customFormat="1" ht="36" customHeight="1" spans="1:10">
      <c r="A10" s="9"/>
      <c r="B10" s="9"/>
      <c r="C10" s="10" t="s">
        <v>732</v>
      </c>
      <c r="D10" s="14"/>
      <c r="E10" s="14"/>
      <c r="F10" s="14"/>
      <c r="G10" s="9" t="s">
        <v>558</v>
      </c>
      <c r="H10" s="15" t="str">
        <f>IF(E10&gt;0,ROUND(F10/E10,3)*100&amp;"%","—")</f>
        <v>—</v>
      </c>
      <c r="I10" s="16" t="s">
        <v>558</v>
      </c>
      <c r="J10" s="16"/>
    </row>
    <row r="11" s="56" customFormat="1" ht="18" customHeight="1" spans="1:10">
      <c r="A11" s="9" t="s">
        <v>733</v>
      </c>
      <c r="B11" s="9" t="s">
        <v>734</v>
      </c>
      <c r="C11" s="9"/>
      <c r="D11" s="9"/>
      <c r="E11" s="9"/>
      <c r="F11" s="16" t="s">
        <v>735</v>
      </c>
      <c r="G11" s="16"/>
      <c r="H11" s="16"/>
      <c r="I11" s="16"/>
      <c r="J11" s="16"/>
    </row>
    <row r="12" s="56" customFormat="1" ht="46.05" customHeight="1" spans="1:10">
      <c r="A12" s="9"/>
      <c r="B12" s="17" t="s">
        <v>1051</v>
      </c>
      <c r="C12" s="18"/>
      <c r="D12" s="18"/>
      <c r="E12" s="19"/>
      <c r="F12" s="16" t="s">
        <v>1052</v>
      </c>
      <c r="G12" s="16"/>
      <c r="H12" s="16"/>
      <c r="I12" s="16"/>
      <c r="J12" s="16"/>
    </row>
    <row r="13" s="56" customFormat="1" ht="36" customHeight="1" spans="1:10">
      <c r="A13" s="21" t="s">
        <v>661</v>
      </c>
      <c r="B13" s="22"/>
      <c r="C13" s="23"/>
      <c r="D13" s="21" t="s">
        <v>738</v>
      </c>
      <c r="E13" s="22"/>
      <c r="F13" s="23"/>
      <c r="G13" s="24" t="s">
        <v>665</v>
      </c>
      <c r="H13" s="24" t="s">
        <v>739</v>
      </c>
      <c r="I13" s="24" t="s">
        <v>729</v>
      </c>
      <c r="J13" s="24" t="s">
        <v>666</v>
      </c>
    </row>
    <row r="14" s="56" customFormat="1" ht="36" customHeight="1" spans="1:10">
      <c r="A14" s="25" t="s">
        <v>667</v>
      </c>
      <c r="B14" s="9" t="s">
        <v>668</v>
      </c>
      <c r="C14" s="9" t="s">
        <v>669</v>
      </c>
      <c r="D14" s="9" t="s">
        <v>662</v>
      </c>
      <c r="E14" s="9" t="s">
        <v>663</v>
      </c>
      <c r="F14" s="26" t="s">
        <v>664</v>
      </c>
      <c r="G14" s="27"/>
      <c r="H14" s="27"/>
      <c r="I14" s="27"/>
      <c r="J14" s="27"/>
    </row>
    <row r="15" s="56" customFormat="1" ht="27" customHeight="1" spans="1:10">
      <c r="A15" s="9" t="s">
        <v>670</v>
      </c>
      <c r="B15" s="28" t="s">
        <v>671</v>
      </c>
      <c r="C15" s="29" t="s">
        <v>1053</v>
      </c>
      <c r="D15" s="30" t="s">
        <v>684</v>
      </c>
      <c r="E15" s="9">
        <v>5</v>
      </c>
      <c r="F15" s="26" t="s">
        <v>825</v>
      </c>
      <c r="G15" s="27">
        <v>5</v>
      </c>
      <c r="H15" s="31">
        <v>30</v>
      </c>
      <c r="I15" s="67">
        <v>30</v>
      </c>
      <c r="J15" s="27"/>
    </row>
    <row r="16" s="56" customFormat="1" ht="18" customHeight="1" spans="1:10">
      <c r="A16" s="9"/>
      <c r="B16" s="28" t="s">
        <v>682</v>
      </c>
      <c r="C16" s="29"/>
      <c r="D16" s="30"/>
      <c r="E16" s="9"/>
      <c r="F16" s="26"/>
      <c r="G16" s="27"/>
      <c r="H16" s="31"/>
      <c r="I16" s="67"/>
      <c r="J16" s="27"/>
    </row>
    <row r="17" s="56" customFormat="1" ht="18" customHeight="1" spans="1:10">
      <c r="A17" s="9"/>
      <c r="B17" s="28" t="s">
        <v>687</v>
      </c>
      <c r="C17" s="29"/>
      <c r="D17" s="30"/>
      <c r="E17" s="9"/>
      <c r="F17" s="26"/>
      <c r="G17" s="27"/>
      <c r="H17" s="31"/>
      <c r="I17" s="67"/>
      <c r="J17" s="27"/>
    </row>
    <row r="18" s="56" customFormat="1" ht="18" customHeight="1" spans="1:10">
      <c r="A18" s="9"/>
      <c r="B18" s="9" t="s">
        <v>690</v>
      </c>
      <c r="C18" s="29"/>
      <c r="D18" s="30"/>
      <c r="E18" s="9"/>
      <c r="F18" s="26"/>
      <c r="G18" s="27"/>
      <c r="H18" s="31"/>
      <c r="I18" s="67"/>
      <c r="J18" s="27"/>
    </row>
    <row r="19" s="56" customFormat="1" ht="30" customHeight="1" spans="1:10">
      <c r="A19" s="9" t="s">
        <v>691</v>
      </c>
      <c r="B19" s="9" t="s">
        <v>740</v>
      </c>
      <c r="C19" s="29"/>
      <c r="D19" s="30"/>
      <c r="E19" s="9"/>
      <c r="F19" s="26"/>
      <c r="G19" s="27"/>
      <c r="H19" s="31"/>
      <c r="I19" s="67"/>
      <c r="J19" s="27"/>
    </row>
    <row r="20" s="56" customFormat="1" ht="30" customHeight="1" spans="1:10">
      <c r="A20" s="9"/>
      <c r="B20" s="9" t="s">
        <v>741</v>
      </c>
      <c r="C20" s="29"/>
      <c r="D20" s="30"/>
      <c r="E20" s="9"/>
      <c r="F20" s="26"/>
      <c r="G20" s="27"/>
      <c r="H20" s="31"/>
      <c r="I20" s="67"/>
      <c r="J20" s="27"/>
    </row>
    <row r="21" s="56" customFormat="1" ht="30" customHeight="1" spans="1:10">
      <c r="A21" s="9"/>
      <c r="B21" s="9" t="s">
        <v>742</v>
      </c>
      <c r="C21" s="29"/>
      <c r="D21" s="30"/>
      <c r="E21" s="9"/>
      <c r="F21" s="26"/>
      <c r="G21" s="27"/>
      <c r="H21" s="31"/>
      <c r="I21" s="67"/>
      <c r="J21" s="27"/>
    </row>
    <row r="22" s="56" customFormat="1" ht="30" customHeight="1" spans="1:10">
      <c r="A22" s="9"/>
      <c r="B22" s="55" t="s">
        <v>743</v>
      </c>
      <c r="C22" s="29" t="s">
        <v>1054</v>
      </c>
      <c r="D22" s="30" t="s">
        <v>673</v>
      </c>
      <c r="E22" s="9">
        <v>5</v>
      </c>
      <c r="F22" s="26" t="s">
        <v>685</v>
      </c>
      <c r="G22" s="27">
        <v>20</v>
      </c>
      <c r="H22" s="31">
        <v>30</v>
      </c>
      <c r="I22" s="67">
        <v>30</v>
      </c>
      <c r="J22" s="27"/>
    </row>
    <row r="23" s="56" customFormat="1" ht="30" customHeight="1" spans="1:10">
      <c r="A23" s="32" t="s">
        <v>711</v>
      </c>
      <c r="B23" s="37" t="s">
        <v>745</v>
      </c>
      <c r="C23" s="29" t="s">
        <v>1037</v>
      </c>
      <c r="D23" s="30" t="s">
        <v>673</v>
      </c>
      <c r="E23" s="9" t="s">
        <v>785</v>
      </c>
      <c r="F23" s="26" t="s">
        <v>685</v>
      </c>
      <c r="G23" s="27" t="s">
        <v>948</v>
      </c>
      <c r="H23" s="35">
        <v>30</v>
      </c>
      <c r="I23" s="68">
        <v>30</v>
      </c>
      <c r="J23" s="68"/>
    </row>
    <row r="24" s="56" customFormat="1" ht="54" customHeight="1" spans="1:10">
      <c r="A24" s="7" t="s">
        <v>748</v>
      </c>
      <c r="B24" s="7"/>
      <c r="C24" s="7"/>
      <c r="D24" s="61"/>
      <c r="E24" s="62"/>
      <c r="F24" s="62"/>
      <c r="G24" s="62"/>
      <c r="H24" s="62"/>
      <c r="I24" s="69"/>
      <c r="J24" s="70" t="s">
        <v>749</v>
      </c>
    </row>
    <row r="25" s="56" customFormat="1" ht="25.5" customHeight="1" spans="1:10">
      <c r="A25" s="63" t="s">
        <v>750</v>
      </c>
      <c r="B25" s="63"/>
      <c r="C25" s="63"/>
      <c r="D25" s="63"/>
      <c r="E25" s="63"/>
      <c r="F25" s="63"/>
      <c r="G25" s="63"/>
      <c r="H25" s="63">
        <v>100</v>
      </c>
      <c r="I25" s="51">
        <f>SUM(I7,I15:I23)</f>
        <v>90.03</v>
      </c>
      <c r="J25" s="71" t="s">
        <v>751</v>
      </c>
    </row>
    <row r="26" s="56" customFormat="1" ht="16.95" customHeight="1"/>
    <row r="27" s="56" customFormat="1" ht="28.95" customHeight="1" spans="1:10">
      <c r="A27" s="64" t="s">
        <v>715</v>
      </c>
      <c r="B27" s="65"/>
      <c r="C27" s="65"/>
      <c r="D27" s="65"/>
      <c r="E27" s="65"/>
      <c r="F27" s="65"/>
      <c r="G27" s="65"/>
      <c r="H27" s="65"/>
      <c r="I27" s="65"/>
      <c r="J27" s="72"/>
    </row>
    <row r="28" s="56" customFormat="1" ht="27" customHeight="1" spans="1:10">
      <c r="A28" s="66" t="s">
        <v>752</v>
      </c>
      <c r="B28" s="66"/>
      <c r="C28" s="66"/>
      <c r="D28" s="66"/>
      <c r="E28" s="66"/>
      <c r="F28" s="66"/>
      <c r="G28" s="66"/>
      <c r="H28" s="66"/>
      <c r="I28" s="66"/>
      <c r="J28" s="66"/>
    </row>
    <row r="29" s="56" customFormat="1" ht="19.05" customHeight="1" spans="1:10">
      <c r="A29" s="66" t="s">
        <v>753</v>
      </c>
      <c r="B29" s="66"/>
      <c r="C29" s="66"/>
      <c r="D29" s="66"/>
      <c r="E29" s="66"/>
      <c r="F29" s="66"/>
      <c r="G29" s="66"/>
      <c r="H29" s="66"/>
      <c r="I29" s="66"/>
      <c r="J29" s="66"/>
    </row>
    <row r="30" s="56" customFormat="1" ht="18" customHeight="1" spans="1:10">
      <c r="A30" s="66" t="s">
        <v>754</v>
      </c>
      <c r="B30" s="66"/>
      <c r="C30" s="66"/>
      <c r="D30" s="66"/>
      <c r="E30" s="66"/>
      <c r="F30" s="66"/>
      <c r="G30" s="66"/>
      <c r="H30" s="66"/>
      <c r="I30" s="66"/>
      <c r="J30" s="66"/>
    </row>
    <row r="31" s="56" customFormat="1" ht="18" customHeight="1" spans="1:10">
      <c r="A31" s="66" t="s">
        <v>755</v>
      </c>
      <c r="B31" s="66"/>
      <c r="C31" s="66"/>
      <c r="D31" s="66"/>
      <c r="E31" s="66"/>
      <c r="F31" s="66"/>
      <c r="G31" s="66"/>
      <c r="H31" s="66"/>
      <c r="I31" s="66"/>
      <c r="J31" s="66"/>
    </row>
    <row r="32" s="59" customFormat="1" ht="18" customHeight="1" spans="1:10">
      <c r="A32" s="66" t="s">
        <v>756</v>
      </c>
      <c r="B32" s="66"/>
      <c r="C32" s="66"/>
      <c r="D32" s="66"/>
      <c r="E32" s="66"/>
      <c r="F32" s="66"/>
      <c r="G32" s="66"/>
      <c r="H32" s="66"/>
      <c r="I32" s="66"/>
      <c r="J32" s="66"/>
    </row>
    <row r="33" s="56" customFormat="1" ht="24" customHeight="1" spans="1:10">
      <c r="A33" s="66" t="s">
        <v>757</v>
      </c>
      <c r="B33" s="66"/>
      <c r="C33" s="66"/>
      <c r="D33" s="66"/>
      <c r="E33" s="66"/>
      <c r="F33" s="66"/>
      <c r="G33" s="66"/>
      <c r="H33" s="66"/>
      <c r="I33" s="66"/>
      <c r="J33" s="66"/>
    </row>
    <row r="34" s="56" customFormat="1" ht="24" customHeight="1" spans="1:10">
      <c r="A34" s="66" t="s">
        <v>758</v>
      </c>
      <c r="B34" s="66"/>
      <c r="C34" s="66"/>
      <c r="D34" s="66"/>
      <c r="E34" s="66"/>
      <c r="F34" s="66"/>
      <c r="G34" s="66"/>
      <c r="H34" s="66"/>
      <c r="I34" s="66"/>
      <c r="J34" s="66"/>
    </row>
    <row r="35" s="56" customFormat="1" ht="24" customHeight="1" spans="1:10">
      <c r="A35" s="66" t="s">
        <v>759</v>
      </c>
      <c r="B35" s="66"/>
      <c r="C35" s="66"/>
      <c r="D35" s="66"/>
      <c r="E35" s="66"/>
      <c r="F35" s="66"/>
      <c r="G35" s="66"/>
      <c r="H35" s="66"/>
      <c r="I35" s="66"/>
      <c r="J35" s="6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D22:D23">
      <formula1>"＝,＞,＜,≥,≤"</formula1>
    </dataValidation>
  </dataValidations>
  <pageMargins left="0.75" right="0.75" top="1" bottom="1" header="0.5" footer="0.5"/>
  <pageSetup paperSize="9" scale="72"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C5" sqref="C5:E5"/>
    </sheetView>
  </sheetViews>
  <sheetFormatPr defaultColWidth="9" defaultRowHeight="14.4"/>
  <cols>
    <col min="1" max="2" width="11.1111111111111" style="1" customWidth="1"/>
    <col min="3" max="3" width="14.5555555555556" style="1" customWidth="1"/>
    <col min="4" max="5" width="11.3333333333333" style="1" customWidth="1"/>
    <col min="6" max="6" width="11.212962962963" style="1" customWidth="1"/>
    <col min="7" max="7" width="10" style="1" customWidth="1"/>
    <col min="8" max="8" width="9" style="1"/>
    <col min="9" max="9" width="8.55555555555556" style="1" customWidth="1"/>
    <col min="10" max="10" width="11.4444444444444" style="1" customWidth="1"/>
    <col min="11" max="16384" width="9" style="1"/>
  </cols>
  <sheetData>
    <row r="1" spans="1:1">
      <c r="A1" s="1" t="s">
        <v>609</v>
      </c>
    </row>
    <row r="2"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1055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1056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v>50000</v>
      </c>
      <c r="E7" s="11">
        <v>50000</v>
      </c>
      <c r="F7" s="11">
        <v>44500</v>
      </c>
      <c r="G7" s="12">
        <v>10</v>
      </c>
      <c r="H7" s="13" t="str">
        <f>IF(E7&gt;0,ROUND(F7/E7,3)*100&amp;"%","—")</f>
        <v>89%</v>
      </c>
      <c r="I7" s="16">
        <v>8.9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v>50000</v>
      </c>
      <c r="E8" s="14">
        <v>50000</v>
      </c>
      <c r="F8" s="14">
        <v>44500</v>
      </c>
      <c r="G8" s="9" t="s">
        <v>558</v>
      </c>
      <c r="H8" s="15" t="str">
        <f>IF(E8&gt;0,ROUND(F8/E8,3)*100&amp;"%","—")</f>
        <v>89%</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ht="36" customHeight="1" spans="1:10">
      <c r="A10" s="9"/>
      <c r="B10" s="9"/>
      <c r="C10" s="10" t="s">
        <v>732</v>
      </c>
      <c r="D10" s="14"/>
      <c r="E10" s="14"/>
      <c r="F10" s="14"/>
      <c r="G10" s="9" t="s">
        <v>558</v>
      </c>
      <c r="H10" s="15" t="str">
        <f>IF(E10&gt;0,ROUND(F10/E10,3)*100&amp;"%","—")</f>
        <v>—</v>
      </c>
      <c r="I10" s="16" t="s">
        <v>558</v>
      </c>
      <c r="J10" s="16"/>
    </row>
    <row r="11" ht="18" customHeight="1" spans="1:10">
      <c r="A11" s="9" t="s">
        <v>733</v>
      </c>
      <c r="B11" s="9" t="s">
        <v>734</v>
      </c>
      <c r="C11" s="9"/>
      <c r="D11" s="9"/>
      <c r="E11" s="9"/>
      <c r="F11" s="16" t="s">
        <v>735</v>
      </c>
      <c r="G11" s="16"/>
      <c r="H11" s="16"/>
      <c r="I11" s="16"/>
      <c r="J11" s="16"/>
    </row>
    <row r="12" ht="75" customHeight="1" spans="1:10">
      <c r="A12" s="9"/>
      <c r="B12" s="17" t="s">
        <v>1057</v>
      </c>
      <c r="C12" s="18"/>
      <c r="D12" s="18"/>
      <c r="E12" s="19"/>
      <c r="F12" s="16" t="s">
        <v>1058</v>
      </c>
      <c r="G12" s="16"/>
      <c r="H12" s="16"/>
      <c r="I12" s="16"/>
      <c r="J12" s="16"/>
    </row>
    <row r="13" ht="36" customHeight="1" spans="1:10">
      <c r="A13" s="21" t="s">
        <v>661</v>
      </c>
      <c r="B13" s="22"/>
      <c r="C13" s="23"/>
      <c r="D13" s="21" t="s">
        <v>738</v>
      </c>
      <c r="E13" s="22"/>
      <c r="F13" s="23"/>
      <c r="G13" s="24" t="s">
        <v>665</v>
      </c>
      <c r="H13" s="24" t="s">
        <v>739</v>
      </c>
      <c r="I13" s="24" t="s">
        <v>729</v>
      </c>
      <c r="J13" s="24" t="s">
        <v>666</v>
      </c>
    </row>
    <row r="14" ht="36" customHeight="1" spans="1:10">
      <c r="A14" s="25" t="s">
        <v>667</v>
      </c>
      <c r="B14" s="9" t="s">
        <v>668</v>
      </c>
      <c r="C14" s="9" t="s">
        <v>669</v>
      </c>
      <c r="D14" s="9" t="s">
        <v>662</v>
      </c>
      <c r="E14" s="9" t="s">
        <v>663</v>
      </c>
      <c r="F14" s="26" t="s">
        <v>664</v>
      </c>
      <c r="G14" s="27"/>
      <c r="H14" s="27"/>
      <c r="I14" s="27"/>
      <c r="J14" s="27"/>
    </row>
    <row r="15" ht="37" customHeight="1" spans="1:10">
      <c r="A15" s="9" t="s">
        <v>670</v>
      </c>
      <c r="B15" s="28" t="s">
        <v>671</v>
      </c>
      <c r="C15" s="29" t="s">
        <v>1059</v>
      </c>
      <c r="D15" s="30" t="s">
        <v>673</v>
      </c>
      <c r="E15" s="9">
        <v>1200</v>
      </c>
      <c r="F15" s="26" t="s">
        <v>681</v>
      </c>
      <c r="G15" s="27">
        <v>2956</v>
      </c>
      <c r="H15" s="31">
        <v>20</v>
      </c>
      <c r="I15" s="31">
        <v>20</v>
      </c>
      <c r="J15" s="27"/>
    </row>
    <row r="16" ht="105" customHeight="1" spans="1:10">
      <c r="A16" s="9"/>
      <c r="B16" s="28" t="s">
        <v>682</v>
      </c>
      <c r="C16" s="29" t="s">
        <v>1060</v>
      </c>
      <c r="D16" s="30" t="s">
        <v>684</v>
      </c>
      <c r="E16" s="9">
        <v>100</v>
      </c>
      <c r="F16" s="26" t="s">
        <v>685</v>
      </c>
      <c r="G16" s="27">
        <v>100</v>
      </c>
      <c r="H16" s="31">
        <v>10</v>
      </c>
      <c r="I16" s="31">
        <v>10</v>
      </c>
      <c r="J16" s="27"/>
    </row>
    <row r="17" ht="39" customHeight="1" spans="1:10">
      <c r="A17" s="9"/>
      <c r="B17" s="28" t="s">
        <v>687</v>
      </c>
      <c r="C17" s="29" t="s">
        <v>1061</v>
      </c>
      <c r="D17" s="30" t="s">
        <v>769</v>
      </c>
      <c r="E17" s="9">
        <v>2</v>
      </c>
      <c r="F17" s="26" t="s">
        <v>1062</v>
      </c>
      <c r="G17" s="27">
        <v>1</v>
      </c>
      <c r="H17" s="31">
        <v>10</v>
      </c>
      <c r="I17" s="31">
        <v>10</v>
      </c>
      <c r="J17" s="27"/>
    </row>
    <row r="18" ht="28" customHeight="1" spans="1:10">
      <c r="A18" s="9"/>
      <c r="B18" s="9" t="s">
        <v>690</v>
      </c>
      <c r="C18" s="29" t="s">
        <v>1063</v>
      </c>
      <c r="D18" s="30" t="s">
        <v>769</v>
      </c>
      <c r="E18" s="9">
        <v>50000</v>
      </c>
      <c r="F18" s="26" t="s">
        <v>920</v>
      </c>
      <c r="G18" s="27">
        <v>44500</v>
      </c>
      <c r="H18" s="31">
        <v>10</v>
      </c>
      <c r="I18" s="31">
        <v>10</v>
      </c>
      <c r="J18" s="27"/>
    </row>
    <row r="19" ht="30" customHeight="1" spans="1:10">
      <c r="A19" s="9" t="s">
        <v>691</v>
      </c>
      <c r="B19" s="9" t="s">
        <v>740</v>
      </c>
      <c r="C19" s="29"/>
      <c r="D19" s="30"/>
      <c r="E19" s="9"/>
      <c r="F19" s="26"/>
      <c r="G19" s="27"/>
      <c r="H19" s="31"/>
      <c r="I19" s="31"/>
      <c r="J19" s="27"/>
    </row>
    <row r="20" ht="30" customHeight="1" spans="1:10">
      <c r="A20" s="9"/>
      <c r="B20" s="9" t="s">
        <v>741</v>
      </c>
      <c r="C20" s="29" t="s">
        <v>1064</v>
      </c>
      <c r="D20" s="30" t="s">
        <v>769</v>
      </c>
      <c r="E20" s="9">
        <v>3</v>
      </c>
      <c r="F20" s="26" t="s">
        <v>703</v>
      </c>
      <c r="G20" s="27">
        <v>0</v>
      </c>
      <c r="H20" s="31">
        <v>10</v>
      </c>
      <c r="I20" s="31">
        <v>10</v>
      </c>
      <c r="J20" s="27"/>
    </row>
    <row r="21" ht="30" customHeight="1" spans="1:10">
      <c r="A21" s="9"/>
      <c r="B21" s="9" t="s">
        <v>742</v>
      </c>
      <c r="C21" s="29"/>
      <c r="D21" s="30"/>
      <c r="E21" s="9"/>
      <c r="F21" s="26"/>
      <c r="G21" s="27"/>
      <c r="H21" s="31"/>
      <c r="I21" s="31"/>
      <c r="J21" s="27"/>
    </row>
    <row r="22" ht="30" customHeight="1" spans="1:10">
      <c r="A22" s="9"/>
      <c r="B22" s="55" t="s">
        <v>743</v>
      </c>
      <c r="C22" s="29" t="s">
        <v>1065</v>
      </c>
      <c r="D22" s="30"/>
      <c r="E22" s="9" t="s">
        <v>1066</v>
      </c>
      <c r="F22" s="26"/>
      <c r="G22" s="27" t="s">
        <v>1066</v>
      </c>
      <c r="H22" s="31">
        <v>10</v>
      </c>
      <c r="I22" s="31">
        <v>10</v>
      </c>
      <c r="J22" s="27"/>
    </row>
    <row r="23" ht="30" customHeight="1" spans="1:10">
      <c r="A23" s="32" t="s">
        <v>711</v>
      </c>
      <c r="B23" s="37" t="s">
        <v>745</v>
      </c>
      <c r="C23" s="29" t="s">
        <v>1067</v>
      </c>
      <c r="D23" s="30" t="s">
        <v>673</v>
      </c>
      <c r="E23" s="34" t="s">
        <v>785</v>
      </c>
      <c r="F23" s="34" t="s">
        <v>685</v>
      </c>
      <c r="G23" s="34" t="s">
        <v>948</v>
      </c>
      <c r="H23" s="35">
        <v>20</v>
      </c>
      <c r="I23" s="35">
        <v>20</v>
      </c>
      <c r="J23" s="48" t="s">
        <v>747</v>
      </c>
    </row>
    <row r="24" ht="54" customHeight="1" spans="1:10">
      <c r="A24" s="38" t="s">
        <v>748</v>
      </c>
      <c r="B24" s="38"/>
      <c r="C24" s="38"/>
      <c r="D24" s="39"/>
      <c r="E24" s="40"/>
      <c r="F24" s="40"/>
      <c r="G24" s="40"/>
      <c r="H24" s="40"/>
      <c r="I24" s="49"/>
      <c r="J24" s="50" t="s">
        <v>749</v>
      </c>
    </row>
    <row r="25" ht="25.5" customHeight="1" spans="1:10">
      <c r="A25" s="41" t="s">
        <v>750</v>
      </c>
      <c r="B25" s="41"/>
      <c r="C25" s="41"/>
      <c r="D25" s="41"/>
      <c r="E25" s="41"/>
      <c r="F25" s="41"/>
      <c r="G25" s="41"/>
      <c r="H25" s="41">
        <v>100</v>
      </c>
      <c r="I25" s="51">
        <f>SUM(I7,I15:I23)</f>
        <v>98.9</v>
      </c>
      <c r="J25" s="52" t="s">
        <v>751</v>
      </c>
    </row>
    <row r="26" ht="16.95" customHeight="1"/>
    <row r="27" ht="28.95" customHeight="1" spans="1:10">
      <c r="A27" s="42" t="s">
        <v>715</v>
      </c>
      <c r="B27" s="43"/>
      <c r="C27" s="43"/>
      <c r="D27" s="43"/>
      <c r="E27" s="43"/>
      <c r="F27" s="43"/>
      <c r="G27" s="43"/>
      <c r="H27" s="43"/>
      <c r="I27" s="43"/>
      <c r="J27" s="53"/>
    </row>
    <row r="28" ht="27" customHeight="1" spans="1:10">
      <c r="A28" s="44" t="s">
        <v>752</v>
      </c>
      <c r="B28" s="44"/>
      <c r="C28" s="44"/>
      <c r="D28" s="44"/>
      <c r="E28" s="44"/>
      <c r="F28" s="44"/>
      <c r="G28" s="44"/>
      <c r="H28" s="44"/>
      <c r="I28" s="44"/>
      <c r="J28" s="44"/>
    </row>
    <row r="29" ht="19.05" customHeight="1" spans="1:10">
      <c r="A29" s="44" t="s">
        <v>753</v>
      </c>
      <c r="B29" s="44"/>
      <c r="C29" s="44"/>
      <c r="D29" s="44"/>
      <c r="E29" s="44"/>
      <c r="F29" s="44"/>
      <c r="G29" s="44"/>
      <c r="H29" s="44"/>
      <c r="I29" s="44"/>
      <c r="J29" s="44"/>
    </row>
    <row r="30" ht="18" customHeight="1" spans="1:10">
      <c r="A30" s="44" t="s">
        <v>754</v>
      </c>
      <c r="B30" s="44"/>
      <c r="C30" s="44"/>
      <c r="D30" s="44"/>
      <c r="E30" s="44"/>
      <c r="F30" s="44"/>
      <c r="G30" s="44"/>
      <c r="H30" s="44"/>
      <c r="I30" s="44"/>
      <c r="J30" s="44"/>
    </row>
    <row r="31" ht="18" customHeight="1" spans="1:10">
      <c r="A31" s="44" t="s">
        <v>755</v>
      </c>
      <c r="B31" s="44"/>
      <c r="C31" s="44"/>
      <c r="D31" s="44"/>
      <c r="E31" s="44"/>
      <c r="F31" s="44"/>
      <c r="G31" s="44"/>
      <c r="H31" s="44"/>
      <c r="I31" s="44"/>
      <c r="J31" s="44"/>
    </row>
    <row r="32" s="5" customFormat="1" ht="18" customHeight="1" spans="1:20">
      <c r="A32" s="44" t="s">
        <v>756</v>
      </c>
      <c r="B32" s="44"/>
      <c r="C32" s="44"/>
      <c r="D32" s="44"/>
      <c r="E32" s="44"/>
      <c r="F32" s="44"/>
      <c r="G32" s="44"/>
      <c r="H32" s="44"/>
      <c r="I32" s="44"/>
      <c r="J32" s="44"/>
      <c r="K32" s="54"/>
      <c r="L32" s="54"/>
      <c r="M32" s="54"/>
      <c r="N32" s="54"/>
      <c r="O32" s="54"/>
      <c r="P32" s="54"/>
      <c r="Q32" s="54"/>
      <c r="R32" s="54"/>
      <c r="S32" s="54"/>
      <c r="T32" s="54"/>
    </row>
    <row r="33" ht="24" customHeight="1" spans="1:10">
      <c r="A33" s="44" t="s">
        <v>757</v>
      </c>
      <c r="B33" s="44"/>
      <c r="C33" s="44"/>
      <c r="D33" s="44"/>
      <c r="E33" s="44"/>
      <c r="F33" s="44"/>
      <c r="G33" s="44"/>
      <c r="H33" s="44"/>
      <c r="I33" s="44"/>
      <c r="J33" s="44"/>
    </row>
    <row r="34" ht="24" customHeight="1" spans="1:10">
      <c r="A34" s="44" t="s">
        <v>758</v>
      </c>
      <c r="B34" s="44"/>
      <c r="C34" s="44"/>
      <c r="D34" s="44"/>
      <c r="E34" s="44"/>
      <c r="F34" s="44"/>
      <c r="G34" s="44"/>
      <c r="H34" s="44"/>
      <c r="I34" s="44"/>
      <c r="J34" s="44"/>
    </row>
    <row r="35" ht="24" customHeight="1" spans="1:10">
      <c r="A35" s="44" t="s">
        <v>759</v>
      </c>
      <c r="B35" s="44"/>
      <c r="C35" s="44"/>
      <c r="D35" s="44"/>
      <c r="E35" s="44"/>
      <c r="F35" s="44"/>
      <c r="G35" s="44"/>
      <c r="H35" s="44"/>
      <c r="I35" s="44"/>
      <c r="J35" s="44"/>
    </row>
    <row r="36"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C5" sqref="C5:E5"/>
    </sheetView>
  </sheetViews>
  <sheetFormatPr defaultColWidth="9" defaultRowHeight="14.4"/>
  <cols>
    <col min="1" max="2" width="11.1111111111111" style="1" customWidth="1"/>
    <col min="3" max="3" width="14.5555555555556" style="1" customWidth="1"/>
    <col min="4" max="5" width="11.3333333333333" style="1" customWidth="1"/>
    <col min="6" max="6" width="11.212962962963" style="1" customWidth="1"/>
    <col min="7" max="7" width="10" style="1" customWidth="1"/>
    <col min="8" max="8" width="9" style="1"/>
    <col min="9" max="9" width="8.55555555555556" style="1" customWidth="1"/>
    <col min="10" max="10" width="11.4444444444444" style="1" customWidth="1"/>
    <col min="11" max="16384" width="9" style="1"/>
  </cols>
  <sheetData>
    <row r="1" s="1" customFormat="1" spans="1:1">
      <c r="A1" s="1" t="s">
        <v>609</v>
      </c>
    </row>
    <row r="2" s="1" customFormat="1"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1068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1056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v>185914</v>
      </c>
      <c r="E7" s="11">
        <v>185914</v>
      </c>
      <c r="F7" s="11">
        <v>90317.84</v>
      </c>
      <c r="G7" s="12">
        <v>10</v>
      </c>
      <c r="H7" s="13" t="str">
        <f>IF(E7&gt;0,ROUND(F7/E7,3)*100&amp;"%","—")</f>
        <v>48.6%</v>
      </c>
      <c r="I7" s="16">
        <v>4.86</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v>185914</v>
      </c>
      <c r="E8" s="14">
        <v>185914</v>
      </c>
      <c r="F8" s="14">
        <v>90317.84</v>
      </c>
      <c r="G8" s="9" t="s">
        <v>558</v>
      </c>
      <c r="H8" s="15" t="str">
        <f>IF(E8&gt;0,ROUND(F8/E8,3)*100&amp;"%","—")</f>
        <v>48.6%</v>
      </c>
      <c r="I8" s="16" t="s">
        <v>558</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732</v>
      </c>
      <c r="D10" s="14"/>
      <c r="E10" s="14"/>
      <c r="F10" s="14"/>
      <c r="G10" s="9" t="s">
        <v>558</v>
      </c>
      <c r="H10" s="15" t="str">
        <f>IF(E10&gt;0,ROUND(F10/E10,3)*100&amp;"%","—")</f>
        <v>—</v>
      </c>
      <c r="I10" s="16" t="s">
        <v>558</v>
      </c>
      <c r="J10" s="16"/>
    </row>
    <row r="11" s="1" customFormat="1" ht="18" customHeight="1" spans="1:10">
      <c r="A11" s="9" t="s">
        <v>733</v>
      </c>
      <c r="B11" s="9" t="s">
        <v>734</v>
      </c>
      <c r="C11" s="9"/>
      <c r="D11" s="9"/>
      <c r="E11" s="9"/>
      <c r="F11" s="16" t="s">
        <v>735</v>
      </c>
      <c r="G11" s="16"/>
      <c r="H11" s="16"/>
      <c r="I11" s="16"/>
      <c r="J11" s="16"/>
    </row>
    <row r="12" s="1" customFormat="1" ht="48" customHeight="1" spans="1:10">
      <c r="A12" s="9"/>
      <c r="B12" s="17" t="s">
        <v>1069</v>
      </c>
      <c r="C12" s="18"/>
      <c r="D12" s="18"/>
      <c r="E12" s="19"/>
      <c r="F12" s="20" t="s">
        <v>1070</v>
      </c>
      <c r="G12" s="20"/>
      <c r="H12" s="20"/>
      <c r="I12" s="20"/>
      <c r="J12" s="20"/>
    </row>
    <row r="13" s="1" customFormat="1" ht="36" customHeight="1" spans="1:10">
      <c r="A13" s="21" t="s">
        <v>661</v>
      </c>
      <c r="B13" s="22"/>
      <c r="C13" s="23"/>
      <c r="D13" s="21" t="s">
        <v>738</v>
      </c>
      <c r="E13" s="22"/>
      <c r="F13" s="23"/>
      <c r="G13" s="24" t="s">
        <v>665</v>
      </c>
      <c r="H13" s="24" t="s">
        <v>739</v>
      </c>
      <c r="I13" s="24" t="s">
        <v>729</v>
      </c>
      <c r="J13" s="24" t="s">
        <v>666</v>
      </c>
    </row>
    <row r="14" s="1" customFormat="1" ht="36" customHeight="1" spans="1:10">
      <c r="A14" s="25" t="s">
        <v>667</v>
      </c>
      <c r="B14" s="9" t="s">
        <v>668</v>
      </c>
      <c r="C14" s="9" t="s">
        <v>669</v>
      </c>
      <c r="D14" s="9" t="s">
        <v>662</v>
      </c>
      <c r="E14" s="9" t="s">
        <v>663</v>
      </c>
      <c r="F14" s="26" t="s">
        <v>664</v>
      </c>
      <c r="G14" s="27"/>
      <c r="H14" s="27"/>
      <c r="I14" s="27"/>
      <c r="J14" s="27"/>
    </row>
    <row r="15" s="1" customFormat="1" ht="37" customHeight="1" spans="1:10">
      <c r="A15" s="9" t="s">
        <v>670</v>
      </c>
      <c r="B15" s="28" t="s">
        <v>671</v>
      </c>
      <c r="C15" s="29" t="s">
        <v>1071</v>
      </c>
      <c r="D15" s="30" t="s">
        <v>673</v>
      </c>
      <c r="E15" s="9">
        <v>0.15</v>
      </c>
      <c r="F15" s="26" t="s">
        <v>790</v>
      </c>
      <c r="G15" s="27">
        <v>0.15</v>
      </c>
      <c r="H15" s="31">
        <v>20</v>
      </c>
      <c r="I15" s="31">
        <v>20</v>
      </c>
      <c r="J15" s="27"/>
    </row>
    <row r="16" s="1" customFormat="1" ht="57" customHeight="1" spans="1:10">
      <c r="A16" s="9"/>
      <c r="B16" s="28" t="s">
        <v>671</v>
      </c>
      <c r="C16" s="29" t="s">
        <v>1072</v>
      </c>
      <c r="D16" s="30" t="s">
        <v>673</v>
      </c>
      <c r="E16" s="9">
        <v>1</v>
      </c>
      <c r="F16" s="26" t="s">
        <v>825</v>
      </c>
      <c r="G16" s="27">
        <v>1</v>
      </c>
      <c r="H16" s="31">
        <v>10</v>
      </c>
      <c r="I16" s="31">
        <v>10</v>
      </c>
      <c r="J16" s="27"/>
    </row>
    <row r="17" s="1" customFormat="1" ht="39" customHeight="1" spans="1:10">
      <c r="A17" s="9"/>
      <c r="B17" s="28" t="s">
        <v>671</v>
      </c>
      <c r="C17" s="29" t="s">
        <v>1073</v>
      </c>
      <c r="D17" s="30" t="s">
        <v>673</v>
      </c>
      <c r="E17" s="9">
        <v>2</v>
      </c>
      <c r="F17" s="26" t="s">
        <v>825</v>
      </c>
      <c r="G17" s="27">
        <v>2</v>
      </c>
      <c r="H17" s="31">
        <v>10</v>
      </c>
      <c r="I17" s="31">
        <v>10</v>
      </c>
      <c r="J17" s="27"/>
    </row>
    <row r="18" s="1" customFormat="1" ht="28" customHeight="1" spans="1:10">
      <c r="A18" s="9"/>
      <c r="B18" s="9" t="s">
        <v>690</v>
      </c>
      <c r="C18" s="29" t="s">
        <v>1074</v>
      </c>
      <c r="D18" s="30" t="s">
        <v>673</v>
      </c>
      <c r="E18" s="9">
        <v>12</v>
      </c>
      <c r="F18" s="26" t="s">
        <v>703</v>
      </c>
      <c r="G18" s="27">
        <v>12</v>
      </c>
      <c r="H18" s="31">
        <v>10</v>
      </c>
      <c r="I18" s="31">
        <v>10</v>
      </c>
      <c r="J18" s="27"/>
    </row>
    <row r="19" s="1" customFormat="1" ht="30" customHeight="1" spans="1:10">
      <c r="A19" s="9" t="s">
        <v>691</v>
      </c>
      <c r="B19" s="9" t="s">
        <v>740</v>
      </c>
      <c r="C19" s="29"/>
      <c r="D19" s="30"/>
      <c r="E19" s="9"/>
      <c r="F19" s="26"/>
      <c r="G19" s="27"/>
      <c r="H19" s="31"/>
      <c r="I19" s="31"/>
      <c r="J19" s="27"/>
    </row>
    <row r="20" s="1" customFormat="1" ht="30" customHeight="1" spans="1:10">
      <c r="A20" s="9"/>
      <c r="B20" s="9" t="s">
        <v>741</v>
      </c>
      <c r="C20" s="29" t="s">
        <v>1075</v>
      </c>
      <c r="D20" s="30" t="s">
        <v>673</v>
      </c>
      <c r="E20" s="9">
        <v>80</v>
      </c>
      <c r="F20" s="26" t="s">
        <v>685</v>
      </c>
      <c r="G20" s="27">
        <v>70.8</v>
      </c>
      <c r="H20" s="31">
        <v>10</v>
      </c>
      <c r="I20" s="31">
        <v>9</v>
      </c>
      <c r="J20" s="27" t="s">
        <v>1076</v>
      </c>
    </row>
    <row r="21" s="1" customFormat="1" ht="30" customHeight="1" spans="1:10">
      <c r="A21" s="9"/>
      <c r="B21" s="9" t="s">
        <v>742</v>
      </c>
      <c r="C21" s="29"/>
      <c r="D21" s="30"/>
      <c r="E21" s="9"/>
      <c r="F21" s="26"/>
      <c r="G21" s="27"/>
      <c r="H21" s="31"/>
      <c r="I21" s="31"/>
      <c r="J21" s="27"/>
    </row>
    <row r="22" s="1" customFormat="1" ht="30" customHeight="1" spans="1:10">
      <c r="A22" s="9"/>
      <c r="B22" s="55" t="s">
        <v>743</v>
      </c>
      <c r="C22" s="29" t="s">
        <v>1065</v>
      </c>
      <c r="D22" s="30"/>
      <c r="E22" s="9" t="s">
        <v>1066</v>
      </c>
      <c r="F22" s="26"/>
      <c r="G22" s="27" t="s">
        <v>1066</v>
      </c>
      <c r="H22" s="31">
        <v>10</v>
      </c>
      <c r="I22" s="31">
        <v>10</v>
      </c>
      <c r="J22" s="27"/>
    </row>
    <row r="23" s="1" customFormat="1" ht="30" customHeight="1" spans="1:10">
      <c r="A23" s="32" t="s">
        <v>711</v>
      </c>
      <c r="B23" s="37" t="s">
        <v>745</v>
      </c>
      <c r="C23" s="29" t="s">
        <v>1067</v>
      </c>
      <c r="D23" s="30" t="s">
        <v>673</v>
      </c>
      <c r="E23" s="34" t="s">
        <v>774</v>
      </c>
      <c r="F23" s="34" t="s">
        <v>685</v>
      </c>
      <c r="G23" s="34" t="s">
        <v>948</v>
      </c>
      <c r="H23" s="35">
        <v>20</v>
      </c>
      <c r="I23" s="35">
        <v>20</v>
      </c>
      <c r="J23" s="48" t="s">
        <v>747</v>
      </c>
    </row>
    <row r="24" s="1" customFormat="1" ht="54" customHeight="1" spans="1:10">
      <c r="A24" s="38" t="s">
        <v>748</v>
      </c>
      <c r="B24" s="38"/>
      <c r="C24" s="38"/>
      <c r="D24" s="39"/>
      <c r="E24" s="40"/>
      <c r="F24" s="40"/>
      <c r="G24" s="40"/>
      <c r="H24" s="40"/>
      <c r="I24" s="49"/>
      <c r="J24" s="50" t="s">
        <v>749</v>
      </c>
    </row>
    <row r="25" s="1" customFormat="1" ht="25.5" customHeight="1" spans="1:10">
      <c r="A25" s="41" t="s">
        <v>750</v>
      </c>
      <c r="B25" s="41"/>
      <c r="C25" s="41"/>
      <c r="D25" s="41"/>
      <c r="E25" s="41"/>
      <c r="F25" s="41"/>
      <c r="G25" s="41"/>
      <c r="H25" s="41">
        <v>100</v>
      </c>
      <c r="I25" s="51">
        <f>SUM(I7,I15:I23)</f>
        <v>93.86</v>
      </c>
      <c r="J25" s="52" t="s">
        <v>751</v>
      </c>
    </row>
    <row r="26" ht="16.95" customHeight="1"/>
    <row r="27" s="1" customFormat="1" ht="28.95" customHeight="1" spans="1:10">
      <c r="A27" s="42" t="s">
        <v>715</v>
      </c>
      <c r="B27" s="43"/>
      <c r="C27" s="43"/>
      <c r="D27" s="43"/>
      <c r="E27" s="43"/>
      <c r="F27" s="43"/>
      <c r="G27" s="43"/>
      <c r="H27" s="43"/>
      <c r="I27" s="43"/>
      <c r="J27" s="53"/>
    </row>
    <row r="28" s="1" customFormat="1" ht="27" customHeight="1" spans="1:10">
      <c r="A28" s="44" t="s">
        <v>752</v>
      </c>
      <c r="B28" s="44"/>
      <c r="C28" s="44"/>
      <c r="D28" s="44"/>
      <c r="E28" s="44"/>
      <c r="F28" s="44"/>
      <c r="G28" s="44"/>
      <c r="H28" s="44"/>
      <c r="I28" s="44"/>
      <c r="J28" s="44"/>
    </row>
    <row r="29" s="1" customFormat="1" ht="19.05" customHeight="1" spans="1:10">
      <c r="A29" s="44" t="s">
        <v>753</v>
      </c>
      <c r="B29" s="44"/>
      <c r="C29" s="44"/>
      <c r="D29" s="44"/>
      <c r="E29" s="44"/>
      <c r="F29" s="44"/>
      <c r="G29" s="44"/>
      <c r="H29" s="44"/>
      <c r="I29" s="44"/>
      <c r="J29" s="44"/>
    </row>
    <row r="30" s="1" customFormat="1" ht="18" customHeight="1" spans="1:10">
      <c r="A30" s="44" t="s">
        <v>754</v>
      </c>
      <c r="B30" s="44"/>
      <c r="C30" s="44"/>
      <c r="D30" s="44"/>
      <c r="E30" s="44"/>
      <c r="F30" s="44"/>
      <c r="G30" s="44"/>
      <c r="H30" s="44"/>
      <c r="I30" s="44"/>
      <c r="J30" s="44"/>
    </row>
    <row r="31" s="1" customFormat="1" ht="18" customHeight="1" spans="1:10">
      <c r="A31" s="44" t="s">
        <v>755</v>
      </c>
      <c r="B31" s="44"/>
      <c r="C31" s="44"/>
      <c r="D31" s="44"/>
      <c r="E31" s="44"/>
      <c r="F31" s="44"/>
      <c r="G31" s="44"/>
      <c r="H31" s="44"/>
      <c r="I31" s="44"/>
      <c r="J31" s="44"/>
    </row>
    <row r="32" s="5" customFormat="1" ht="18" customHeight="1" spans="1:20">
      <c r="A32" s="44" t="s">
        <v>756</v>
      </c>
      <c r="B32" s="44"/>
      <c r="C32" s="44"/>
      <c r="D32" s="44"/>
      <c r="E32" s="44"/>
      <c r="F32" s="44"/>
      <c r="G32" s="44"/>
      <c r="H32" s="44"/>
      <c r="I32" s="44"/>
      <c r="J32" s="44"/>
      <c r="K32" s="54"/>
      <c r="L32" s="54"/>
      <c r="M32" s="54"/>
      <c r="N32" s="54"/>
      <c r="O32" s="54"/>
      <c r="P32" s="54"/>
      <c r="Q32" s="54"/>
      <c r="R32" s="54"/>
      <c r="S32" s="54"/>
      <c r="T32" s="54"/>
    </row>
    <row r="33" s="1" customFormat="1" ht="24" customHeight="1" spans="1:10">
      <c r="A33" s="44" t="s">
        <v>757</v>
      </c>
      <c r="B33" s="44"/>
      <c r="C33" s="44"/>
      <c r="D33" s="44"/>
      <c r="E33" s="44"/>
      <c r="F33" s="44"/>
      <c r="G33" s="44"/>
      <c r="H33" s="44"/>
      <c r="I33" s="44"/>
      <c r="J33" s="44"/>
    </row>
    <row r="34" s="1" customFormat="1" ht="24" customHeight="1" spans="1:10">
      <c r="A34" s="44" t="s">
        <v>758</v>
      </c>
      <c r="B34" s="44"/>
      <c r="C34" s="44"/>
      <c r="D34" s="44"/>
      <c r="E34" s="44"/>
      <c r="F34" s="44"/>
      <c r="G34" s="44"/>
      <c r="H34" s="44"/>
      <c r="I34" s="44"/>
      <c r="J34" s="44"/>
    </row>
    <row r="35" s="1" customFormat="1" ht="24" customHeight="1" spans="1:10">
      <c r="A35" s="44" t="s">
        <v>759</v>
      </c>
      <c r="B35" s="44"/>
      <c r="C35" s="44"/>
      <c r="D35" s="44"/>
      <c r="E35" s="44"/>
      <c r="F35" s="44"/>
      <c r="G35" s="44"/>
      <c r="H35" s="44"/>
      <c r="I35" s="44"/>
      <c r="J35" s="44"/>
    </row>
    <row r="36" s="1" customFormat="1" ht="15.6"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C5" sqref="C5:E5"/>
    </sheetView>
  </sheetViews>
  <sheetFormatPr defaultColWidth="9" defaultRowHeight="14.4"/>
  <cols>
    <col min="1" max="2" width="11.1111111111111" style="1" customWidth="1"/>
    <col min="3" max="3" width="14.5555555555556" style="1" customWidth="1"/>
    <col min="4" max="5" width="11.3333333333333" style="1" customWidth="1"/>
    <col min="6" max="6" width="11.212962962963" style="1" customWidth="1"/>
    <col min="7" max="7" width="10" style="1" customWidth="1"/>
    <col min="8" max="8" width="9" style="1"/>
    <col min="9" max="9" width="8.55555555555556" style="1" customWidth="1"/>
    <col min="10" max="10" width="11.4444444444444" style="1" customWidth="1"/>
    <col min="11" max="11" width="10" style="1" customWidth="1"/>
    <col min="12" max="16384" width="9" style="1"/>
  </cols>
  <sheetData>
    <row r="1" s="1" customFormat="1" spans="1:1">
      <c r="A1" s="1" t="s">
        <v>609</v>
      </c>
    </row>
    <row r="2" s="1" customFormat="1" ht="25.95" customHeight="1" spans="1:10">
      <c r="A2" s="6" t="s">
        <v>719</v>
      </c>
      <c r="B2" s="6"/>
      <c r="C2" s="6"/>
      <c r="D2" s="6"/>
      <c r="E2" s="6"/>
      <c r="F2" s="6"/>
      <c r="G2" s="6"/>
      <c r="H2" s="6"/>
      <c r="I2" s="6"/>
      <c r="J2" s="6"/>
    </row>
    <row r="3" s="2" customFormat="1" ht="13.05" customHeight="1" spans="1:10">
      <c r="A3" s="6"/>
      <c r="B3" s="6"/>
      <c r="C3" s="6"/>
      <c r="D3" s="6"/>
      <c r="E3" s="6"/>
      <c r="F3" s="6"/>
      <c r="G3" s="6"/>
      <c r="H3" s="6"/>
      <c r="I3" s="6"/>
      <c r="J3" s="46" t="s">
        <v>543</v>
      </c>
    </row>
    <row r="4" s="3" customFormat="1" ht="18" customHeight="1" spans="1:256">
      <c r="A4" s="7" t="s">
        <v>720</v>
      </c>
      <c r="B4" s="7"/>
      <c r="C4" s="8" t="s">
        <v>1077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722</v>
      </c>
      <c r="B5" s="7"/>
      <c r="C5" s="8" t="s">
        <v>3</v>
      </c>
      <c r="D5" s="8"/>
      <c r="E5" s="8"/>
      <c r="F5" s="7" t="s">
        <v>723</v>
      </c>
      <c r="G5" s="8" t="s">
        <v>1056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725</v>
      </c>
      <c r="B6" s="9"/>
      <c r="C6" s="9"/>
      <c r="D6" s="9" t="s">
        <v>646</v>
      </c>
      <c r="E6" s="9" t="s">
        <v>554</v>
      </c>
      <c r="F6" s="9" t="s">
        <v>726</v>
      </c>
      <c r="G6" s="9" t="s">
        <v>727</v>
      </c>
      <c r="H6" s="9" t="s">
        <v>728</v>
      </c>
      <c r="I6" s="9" t="s">
        <v>729</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0" t="s">
        <v>655</v>
      </c>
      <c r="D7" s="11">
        <v>21000</v>
      </c>
      <c r="E7" s="11">
        <v>21000</v>
      </c>
      <c r="F7" s="11">
        <v>21000</v>
      </c>
      <c r="G7" s="12">
        <v>10</v>
      </c>
      <c r="H7" s="13" t="str">
        <f>IF(E7&gt;0,ROUND(F7/E7,3)*100&amp;"%","—")</f>
        <v>100%</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0" t="s">
        <v>730</v>
      </c>
      <c r="D8" s="14">
        <v>21000</v>
      </c>
      <c r="E8" s="14">
        <v>21000</v>
      </c>
      <c r="F8" s="14">
        <v>21000</v>
      </c>
      <c r="G8" s="9" t="s">
        <v>558</v>
      </c>
      <c r="H8" s="15" t="str">
        <f>IF(E8&gt;0,ROUND(F8/E8,3)*100&amp;"%","—")</f>
        <v>100%</v>
      </c>
      <c r="I8" s="16" t="s">
        <v>558</v>
      </c>
      <c r="J8" s="16"/>
      <c r="K8" s="47"/>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0" t="s">
        <v>731</v>
      </c>
      <c r="D9" s="14"/>
      <c r="E9" s="14"/>
      <c r="F9" s="14"/>
      <c r="G9" s="9" t="s">
        <v>558</v>
      </c>
      <c r="H9" s="15" t="str">
        <f>IF(E9&gt;0,ROUND(F9/E9,3)*100&amp;"%","—")</f>
        <v>—</v>
      </c>
      <c r="I9" s="16" t="s">
        <v>558</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0" t="s">
        <v>732</v>
      </c>
      <c r="D10" s="14"/>
      <c r="E10" s="14"/>
      <c r="F10" s="14"/>
      <c r="G10" s="9" t="s">
        <v>558</v>
      </c>
      <c r="H10" s="15" t="str">
        <f>IF(E10&gt;0,ROUND(F10/E10,3)*100&amp;"%","—")</f>
        <v>—</v>
      </c>
      <c r="I10" s="16" t="s">
        <v>558</v>
      </c>
      <c r="J10" s="16"/>
    </row>
    <row r="11" s="1" customFormat="1" ht="18" customHeight="1" spans="1:10">
      <c r="A11" s="9" t="s">
        <v>733</v>
      </c>
      <c r="B11" s="9" t="s">
        <v>734</v>
      </c>
      <c r="C11" s="9"/>
      <c r="D11" s="9"/>
      <c r="E11" s="9"/>
      <c r="F11" s="16" t="s">
        <v>735</v>
      </c>
      <c r="G11" s="16"/>
      <c r="H11" s="16"/>
      <c r="I11" s="16"/>
      <c r="J11" s="16"/>
    </row>
    <row r="12" s="1" customFormat="1" ht="75" customHeight="1" spans="1:10">
      <c r="A12" s="9"/>
      <c r="B12" s="17" t="s">
        <v>1078</v>
      </c>
      <c r="C12" s="18"/>
      <c r="D12" s="18"/>
      <c r="E12" s="19"/>
      <c r="F12" s="20" t="s">
        <v>1079</v>
      </c>
      <c r="G12" s="20"/>
      <c r="H12" s="20"/>
      <c r="I12" s="20"/>
      <c r="J12" s="20"/>
    </row>
    <row r="13" s="1" customFormat="1" ht="36" customHeight="1" spans="1:10">
      <c r="A13" s="21" t="s">
        <v>661</v>
      </c>
      <c r="B13" s="22"/>
      <c r="C13" s="23"/>
      <c r="D13" s="21" t="s">
        <v>738</v>
      </c>
      <c r="E13" s="22"/>
      <c r="F13" s="23"/>
      <c r="G13" s="24" t="s">
        <v>665</v>
      </c>
      <c r="H13" s="24" t="s">
        <v>739</v>
      </c>
      <c r="I13" s="24" t="s">
        <v>729</v>
      </c>
      <c r="J13" s="24" t="s">
        <v>666</v>
      </c>
    </row>
    <row r="14" s="1" customFormat="1" ht="36" customHeight="1" spans="1:10">
      <c r="A14" s="25" t="s">
        <v>667</v>
      </c>
      <c r="B14" s="9" t="s">
        <v>668</v>
      </c>
      <c r="C14" s="9" t="s">
        <v>669</v>
      </c>
      <c r="D14" s="9" t="s">
        <v>662</v>
      </c>
      <c r="E14" s="9" t="s">
        <v>663</v>
      </c>
      <c r="F14" s="26" t="s">
        <v>664</v>
      </c>
      <c r="G14" s="27"/>
      <c r="H14" s="27"/>
      <c r="I14" s="27"/>
      <c r="J14" s="27"/>
    </row>
    <row r="15" s="1" customFormat="1" ht="37" customHeight="1" spans="1:10">
      <c r="A15" s="9" t="s">
        <v>670</v>
      </c>
      <c r="B15" s="28" t="s">
        <v>671</v>
      </c>
      <c r="C15" s="29" t="s">
        <v>1080</v>
      </c>
      <c r="D15" s="30" t="s">
        <v>673</v>
      </c>
      <c r="E15" s="9">
        <v>30000</v>
      </c>
      <c r="F15" s="26" t="s">
        <v>920</v>
      </c>
      <c r="G15" s="27">
        <v>30600</v>
      </c>
      <c r="H15" s="31">
        <v>20</v>
      </c>
      <c r="I15" s="31">
        <v>20</v>
      </c>
      <c r="J15" s="27"/>
    </row>
    <row r="16" s="1" customFormat="1" ht="105" customHeight="1" spans="1:10">
      <c r="A16" s="9"/>
      <c r="B16" s="28" t="s">
        <v>671</v>
      </c>
      <c r="C16" s="29" t="s">
        <v>1081</v>
      </c>
      <c r="D16" s="30" t="s">
        <v>673</v>
      </c>
      <c r="E16" s="9">
        <v>15</v>
      </c>
      <c r="F16" s="26" t="s">
        <v>970</v>
      </c>
      <c r="G16" s="27">
        <v>16</v>
      </c>
      <c r="H16" s="31">
        <v>20</v>
      </c>
      <c r="I16" s="31">
        <v>20</v>
      </c>
      <c r="J16" s="27"/>
    </row>
    <row r="17" s="1" customFormat="1" ht="30" customHeight="1" spans="1:10">
      <c r="A17" s="9" t="s">
        <v>691</v>
      </c>
      <c r="B17" s="9" t="s">
        <v>740</v>
      </c>
      <c r="C17" s="29"/>
      <c r="D17" s="30"/>
      <c r="E17" s="9"/>
      <c r="F17" s="26"/>
      <c r="G17" s="27"/>
      <c r="H17" s="31"/>
      <c r="I17" s="31"/>
      <c r="J17" s="27"/>
    </row>
    <row r="18" s="1" customFormat="1" ht="30" customHeight="1" spans="1:10">
      <c r="A18" s="9"/>
      <c r="B18" s="9" t="s">
        <v>741</v>
      </c>
      <c r="C18" s="29" t="s">
        <v>1082</v>
      </c>
      <c r="D18" s="30" t="s">
        <v>684</v>
      </c>
      <c r="E18" s="9" t="s">
        <v>1083</v>
      </c>
      <c r="F18" s="26"/>
      <c r="G18" s="27" t="s">
        <v>1083</v>
      </c>
      <c r="H18" s="31">
        <v>20</v>
      </c>
      <c r="I18" s="31">
        <v>20</v>
      </c>
      <c r="J18" s="27"/>
    </row>
    <row r="19" s="1" customFormat="1" ht="30" customHeight="1" spans="1:10">
      <c r="A19" s="9"/>
      <c r="B19" s="9" t="s">
        <v>742</v>
      </c>
      <c r="C19" s="29"/>
      <c r="D19" s="30"/>
      <c r="E19" s="9"/>
      <c r="F19" s="26"/>
      <c r="G19" s="27"/>
      <c r="H19" s="31"/>
      <c r="I19" s="31"/>
      <c r="J19" s="27"/>
    </row>
    <row r="20" s="1" customFormat="1" ht="30" customHeight="1" spans="1:10">
      <c r="A20" s="32" t="s">
        <v>711</v>
      </c>
      <c r="B20" s="33" t="s">
        <v>745</v>
      </c>
      <c r="C20" s="29" t="s">
        <v>1067</v>
      </c>
      <c r="D20" s="30" t="s">
        <v>673</v>
      </c>
      <c r="E20" s="34" t="s">
        <v>785</v>
      </c>
      <c r="F20" s="34" t="s">
        <v>685</v>
      </c>
      <c r="G20" s="34" t="s">
        <v>923</v>
      </c>
      <c r="H20" s="35">
        <v>15</v>
      </c>
      <c r="I20" s="35">
        <v>15</v>
      </c>
      <c r="J20" s="27"/>
    </row>
    <row r="21" s="1" customFormat="1" ht="30" customHeight="1" spans="1:10">
      <c r="A21" s="36"/>
      <c r="B21" s="37" t="s">
        <v>745</v>
      </c>
      <c r="C21" s="29" t="s">
        <v>1084</v>
      </c>
      <c r="D21" s="30" t="s">
        <v>673</v>
      </c>
      <c r="E21" s="34" t="s">
        <v>785</v>
      </c>
      <c r="F21" s="34" t="s">
        <v>685</v>
      </c>
      <c r="G21" s="34" t="s">
        <v>923</v>
      </c>
      <c r="H21" s="35">
        <v>15</v>
      </c>
      <c r="I21" s="35">
        <v>15</v>
      </c>
      <c r="J21" s="48" t="s">
        <v>747</v>
      </c>
    </row>
    <row r="22" s="1" customFormat="1" ht="54" customHeight="1" spans="1:10">
      <c r="A22" s="38" t="s">
        <v>748</v>
      </c>
      <c r="B22" s="38"/>
      <c r="C22" s="38"/>
      <c r="D22" s="39"/>
      <c r="E22" s="40"/>
      <c r="F22" s="40"/>
      <c r="G22" s="40"/>
      <c r="H22" s="40"/>
      <c r="I22" s="49"/>
      <c r="J22" s="50" t="s">
        <v>749</v>
      </c>
    </row>
    <row r="23" s="1" customFormat="1" ht="25.5" customHeight="1" spans="1:10">
      <c r="A23" s="41" t="s">
        <v>750</v>
      </c>
      <c r="B23" s="41"/>
      <c r="C23" s="41"/>
      <c r="D23" s="41"/>
      <c r="E23" s="41"/>
      <c r="F23" s="41"/>
      <c r="G23" s="41"/>
      <c r="H23" s="41">
        <v>100</v>
      </c>
      <c r="I23" s="51">
        <f>SUM(I7,I15:I21)</f>
        <v>100</v>
      </c>
      <c r="J23" s="52" t="s">
        <v>751</v>
      </c>
    </row>
    <row r="24" ht="16.95" customHeight="1"/>
    <row r="25" s="1" customFormat="1" ht="28.95" customHeight="1" spans="1:10">
      <c r="A25" s="42" t="s">
        <v>715</v>
      </c>
      <c r="B25" s="43"/>
      <c r="C25" s="43"/>
      <c r="D25" s="43"/>
      <c r="E25" s="43"/>
      <c r="F25" s="43"/>
      <c r="G25" s="43"/>
      <c r="H25" s="43"/>
      <c r="I25" s="43"/>
      <c r="J25" s="53"/>
    </row>
    <row r="26" s="1" customFormat="1" ht="27" customHeight="1" spans="1:10">
      <c r="A26" s="44" t="s">
        <v>752</v>
      </c>
      <c r="B26" s="44"/>
      <c r="C26" s="44"/>
      <c r="D26" s="44"/>
      <c r="E26" s="44"/>
      <c r="F26" s="44"/>
      <c r="G26" s="44"/>
      <c r="H26" s="44"/>
      <c r="I26" s="44"/>
      <c r="J26" s="44"/>
    </row>
    <row r="27" s="1" customFormat="1" ht="19.05" customHeight="1" spans="1:10">
      <c r="A27" s="44" t="s">
        <v>753</v>
      </c>
      <c r="B27" s="44"/>
      <c r="C27" s="44"/>
      <c r="D27" s="44"/>
      <c r="E27" s="44"/>
      <c r="F27" s="44"/>
      <c r="G27" s="44"/>
      <c r="H27" s="44"/>
      <c r="I27" s="44"/>
      <c r="J27" s="44"/>
    </row>
    <row r="28" s="1" customFormat="1" ht="18" customHeight="1" spans="1:10">
      <c r="A28" s="44" t="s">
        <v>754</v>
      </c>
      <c r="B28" s="44"/>
      <c r="C28" s="44"/>
      <c r="D28" s="44"/>
      <c r="E28" s="44"/>
      <c r="F28" s="44"/>
      <c r="G28" s="44"/>
      <c r="H28" s="44"/>
      <c r="I28" s="44"/>
      <c r="J28" s="44"/>
    </row>
    <row r="29" s="1" customFormat="1" ht="18" customHeight="1" spans="1:10">
      <c r="A29" s="44" t="s">
        <v>755</v>
      </c>
      <c r="B29" s="44"/>
      <c r="C29" s="44"/>
      <c r="D29" s="44"/>
      <c r="E29" s="44"/>
      <c r="F29" s="44"/>
      <c r="G29" s="44"/>
      <c r="H29" s="44"/>
      <c r="I29" s="44"/>
      <c r="J29" s="44"/>
    </row>
    <row r="30" s="5" customFormat="1" ht="18" customHeight="1" spans="1:20">
      <c r="A30" s="44" t="s">
        <v>756</v>
      </c>
      <c r="B30" s="44"/>
      <c r="C30" s="44"/>
      <c r="D30" s="44"/>
      <c r="E30" s="44"/>
      <c r="F30" s="44"/>
      <c r="G30" s="44"/>
      <c r="H30" s="44"/>
      <c r="I30" s="44"/>
      <c r="J30" s="44"/>
      <c r="K30" s="54"/>
      <c r="L30" s="54"/>
      <c r="M30" s="54"/>
      <c r="N30" s="54"/>
      <c r="O30" s="54"/>
      <c r="P30" s="54"/>
      <c r="Q30" s="54"/>
      <c r="R30" s="54"/>
      <c r="S30" s="54"/>
      <c r="T30" s="54"/>
    </row>
    <row r="31" s="1" customFormat="1" ht="24" customHeight="1" spans="1:10">
      <c r="A31" s="44" t="s">
        <v>757</v>
      </c>
      <c r="B31" s="44"/>
      <c r="C31" s="44"/>
      <c r="D31" s="44"/>
      <c r="E31" s="44"/>
      <c r="F31" s="44"/>
      <c r="G31" s="44"/>
      <c r="H31" s="44"/>
      <c r="I31" s="44"/>
      <c r="J31" s="44"/>
    </row>
    <row r="32" s="1" customFormat="1" ht="24" customHeight="1" spans="1:10">
      <c r="A32" s="44" t="s">
        <v>758</v>
      </c>
      <c r="B32" s="44"/>
      <c r="C32" s="44"/>
      <c r="D32" s="44"/>
      <c r="E32" s="44"/>
      <c r="F32" s="44"/>
      <c r="G32" s="44"/>
      <c r="H32" s="44"/>
      <c r="I32" s="44"/>
      <c r="J32" s="44"/>
    </row>
    <row r="33" s="1" customFormat="1" ht="24" customHeight="1" spans="1:10">
      <c r="A33" s="44" t="s">
        <v>759</v>
      </c>
      <c r="B33" s="44"/>
      <c r="C33" s="44"/>
      <c r="D33" s="44"/>
      <c r="E33" s="44"/>
      <c r="F33" s="44"/>
      <c r="G33" s="44"/>
      <c r="H33" s="44"/>
      <c r="I33" s="44"/>
      <c r="J33" s="44"/>
    </row>
    <row r="34" s="1" customFormat="1" ht="15.6" spans="1:10">
      <c r="A34" s="45"/>
      <c r="B34" s="45"/>
      <c r="C34" s="45"/>
      <c r="D34" s="45"/>
      <c r="E34" s="45"/>
      <c r="F34" s="45"/>
      <c r="G34" s="45"/>
      <c r="H34" s="45"/>
      <c r="I34" s="45"/>
      <c r="J34" s="45"/>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6"/>
    <mergeCell ref="A17:A19"/>
    <mergeCell ref="A20:A21"/>
    <mergeCell ref="G13:G14"/>
    <mergeCell ref="H13:H14"/>
    <mergeCell ref="I13:I14"/>
    <mergeCell ref="J13:J14"/>
    <mergeCell ref="A6:B10"/>
  </mergeCells>
  <dataValidations count="2">
    <dataValidation type="list" allowBlank="1" showInputMessage="1" sqref="D18 D15:D16 D20:D21">
      <formula1>"＝,＞,＜,≥,≤"</formula1>
    </dataValidation>
    <dataValidation type="list" allowBlank="1" showInputMessage="1" sqref="J23">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62</vt:i4>
      </vt:variant>
    </vt:vector>
  </HeadingPairs>
  <TitlesOfParts>
    <vt:vector size="6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GK13项目支出绩效自评表（项目8）</vt:lpstr>
      <vt:lpstr>GK13项目支出绩效自评表（项目9) </vt:lpstr>
      <vt:lpstr>GK13项目支出绩效自评表（项目10) </vt:lpstr>
      <vt:lpstr>GK13项目支出绩效自评表（项目11)</vt:lpstr>
      <vt:lpstr>GK13项目支出绩效自评表（项目12)</vt:lpstr>
      <vt:lpstr>GK13项目支出绩效自评表（项目13)</vt:lpstr>
      <vt:lpstr>GK13项目支出绩效自评表（项目14)</vt:lpstr>
      <vt:lpstr>GK13项目支出绩效自评表（项目15)</vt:lpstr>
      <vt:lpstr>GK13项目支出绩效自评表（项目16)</vt:lpstr>
      <vt:lpstr>GK13项目支出绩效自评表（项目17)</vt:lpstr>
      <vt:lpstr>GK13项目支出绩效自评表（项目18)</vt:lpstr>
      <vt:lpstr>GK13项目支出绩效自评表（项目19)</vt:lpstr>
      <vt:lpstr>GK13项目支出绩效自评表（项目20)</vt:lpstr>
      <vt:lpstr>GK13项目支出绩效自评表（项目21)</vt:lpstr>
      <vt:lpstr>GK13项目支出绩效自评表（项目22)</vt:lpstr>
      <vt:lpstr>GK13项目支出绩效自评表（项目23)</vt:lpstr>
      <vt:lpstr>GK13项目支出绩效自评表（项目24)</vt:lpstr>
      <vt:lpstr>GK13项目支出绩效自评表（项目25)</vt:lpstr>
      <vt:lpstr>GK13项目支出绩效自评表（项目26)</vt:lpstr>
      <vt:lpstr>GK13项目支出绩效自评表（项目27)</vt:lpstr>
      <vt:lpstr>GK13项目支出绩效自评表（项目28)</vt:lpstr>
      <vt:lpstr>附表13 项目支出绩效自评表（29）</vt:lpstr>
      <vt:lpstr>附表13 项目支出绩效自评表（30）</vt:lpstr>
      <vt:lpstr>附表13 项目支出绩效自评表（31）</vt:lpstr>
      <vt:lpstr>附表13 2023年度项目支出绩效自评表（32）</vt:lpstr>
      <vt:lpstr>附表13 2023年度项目支出绩效自评表（33）</vt:lpstr>
      <vt:lpstr>附表13 2023年度项目支出绩效自评表（34）</vt:lpstr>
      <vt:lpstr>附表13 2023年度项目支出绩效自评表（35）</vt:lpstr>
      <vt:lpstr>附表13 2023年度项目支出绩效自评表（36）</vt:lpstr>
      <vt:lpstr>附表13 项目支出绩效自评表（37）</vt:lpstr>
      <vt:lpstr>附表13 项目支出绩效自评表（38）</vt:lpstr>
      <vt:lpstr>附表13 项目支出绩效自评表（39）</vt:lpstr>
      <vt:lpstr>GK13 项目支出绩效自评表（40）</vt:lpstr>
      <vt:lpstr>附表13 项目支出绩效自评表（41）</vt:lpstr>
      <vt:lpstr>附表13 项目支出绩效自评表（42）</vt:lpstr>
      <vt:lpstr>附表13 项目支出绩效自评表（43）</vt:lpstr>
      <vt:lpstr>附表13 项目支出绩效自评表（44）</vt:lpstr>
      <vt:lpstr>附表13 项目支出绩效自评表（45）</vt:lpstr>
      <vt:lpstr>附表13 项目支出绩效自评表（46）</vt:lpstr>
      <vt:lpstr>附表13 项目支出绩效自评表（47）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2024-08-13T00:49:00Z</dcterms:created>
  <dcterms:modified xsi:type="dcterms:W3CDTF">2024-11-07T02:47:51Z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2024-08-13T00:49:21.385Z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A422519E0B9B4A0BB8390DED18453CD4</vt:lpwstr>
  </property>
</Properties>
</file>