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380"/>
  </bookViews>
  <sheets>
    <sheet name="Sheet1" sheetId="6" r:id="rId1"/>
  </sheets>
  <definedNames>
    <definedName name="_xlnm._FilterDatabase" localSheetId="0" hidden="1">Sheet1!$A$6:$M$19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<sst xmlns="http://schemas.openxmlformats.org/spreadsheetml/2006/main" count="58" uniqueCount="47">
  <si>
    <t>洱源县2024年省级财政衔接推进乡村振兴补助资金项目计划表</t>
  </si>
  <si>
    <t>填报单位：洱源县农业农村局</t>
  </si>
  <si>
    <t>序号</t>
  </si>
  <si>
    <t>项目名称</t>
  </si>
  <si>
    <t>项目建设内容及规模</t>
  </si>
  <si>
    <t>批复年度</t>
  </si>
  <si>
    <t>建设性质</t>
  </si>
  <si>
    <t>计划投资
（万元）</t>
  </si>
  <si>
    <t>已下达资金
（万元）</t>
  </si>
  <si>
    <t>计划下达资金
（万元）</t>
  </si>
  <si>
    <t>脱贫村投入</t>
  </si>
  <si>
    <t>产业发展资金投入</t>
  </si>
  <si>
    <t>备注</t>
  </si>
  <si>
    <t>金额
（万元）</t>
  </si>
  <si>
    <t>比例
（%）</t>
  </si>
  <si>
    <t>合   计</t>
  </si>
  <si>
    <t>一</t>
  </si>
  <si>
    <t>政策性项目</t>
  </si>
  <si>
    <t>小额贷款贴息项目（2023年4季度—2024年1季度）</t>
  </si>
  <si>
    <t>发放小额信贷2500户1.2亿元，兑付贴息400万元，贴息比例3.65%。</t>
  </si>
  <si>
    <t>新建</t>
  </si>
  <si>
    <t>2024年“三类对象”公益岗位项目</t>
  </si>
  <si>
    <t>开发“三类对象”公益岗位160个。补助期限2023年11月—2024年10月。</t>
  </si>
  <si>
    <t>2024年秋季学期“雨露计划”</t>
  </si>
  <si>
    <t>兑付2024年秋季学期“雨露计划”补助1000人次。</t>
  </si>
  <si>
    <t>二</t>
  </si>
  <si>
    <t>续建项目</t>
  </si>
  <si>
    <t>洱源县右所镇松曲村资源循环回收利用项目</t>
  </si>
  <si>
    <t>1.场地平整1000平方米；2.新建厂房1800平方米；3.新建生产用房323平方米；4.新建220立方米消防水池一座及泵房20平方米；5.围墙360米；6.场地硬化约1100平方米；7.排水沟约185米；8.大门及水电工程；9.购置安装变压器和地磅秤；10.设备购置。</t>
  </si>
  <si>
    <t>续建</t>
  </si>
  <si>
    <t>三营镇永胜村农产品交易及冷储中心建设项目</t>
  </si>
  <si>
    <t>项目占地面积20亩，主要建设内容：1.农产品冷藏站3个（每个280平方米）；2.农产品交易中心1000平方米；3.附属设施（围墙200米、大门1道、道路硬化300平方米、变压器1台、地磅秤1个、停车位60个等）。</t>
  </si>
  <si>
    <t>三</t>
  </si>
  <si>
    <t>新建项目</t>
  </si>
  <si>
    <t>洱源县凤羽镇凤河村等10个村农贸市场提升改造项目</t>
  </si>
  <si>
    <t>项目占地20亩，现为国有建设用地和集体建设用地。建设内容：建设农产品交易中心3400平方米（钢架结构一层），建设花卉、家具、粮食等综合交易区5000平方米（C25混凝土硬化，含场地平整、挡土墙、简易铁质围栏等），大牲畜交易市场1800平方米（场地回填、平整、夯实、挡土墙160米等），配套摊位、水电、市场标识、消防等附属设施。项目建成后资产确权到村，整体租赁给第三方运营，收益归村。</t>
  </si>
  <si>
    <t>发展新型农村集体经济资金210万元</t>
  </si>
  <si>
    <t>洱源县炼铁乡避险搬迁安置点道路硬化项目--新庄点工程</t>
  </si>
  <si>
    <t>道路硬化4段长1417.02米，宽4.5米；供水管网1135米及配套水表、闸阀、消防设施；污水管网1100米及检查井54个；排水暗沟1205米及配套的雨水口、出水口等设施。</t>
  </si>
  <si>
    <t>洱源县炼铁乡避险搬迁安置点道路硬化项目--秧田湾A区工程</t>
  </si>
  <si>
    <t>道路硬化5段，长度1116.63米，宽度4.5米；供水管网1158米，及配套水表、闸阀、消防设施；污水管网525米及检查井24个；排水暗沟339米及配套的雨水口、出水口等设施。</t>
  </si>
  <si>
    <t>洱源县炼铁乡避险搬迁安置点道路硬化项目--秧田湾B区工程</t>
  </si>
  <si>
    <t>道路硬化8段，共长1807.62米，宽4.5米；供水管网1230米，及配套水表、闸阀、消防设施；污水管网1024米及检查井53个；排水暗沟1569米及配套的雨水口、出水口等设施。</t>
  </si>
  <si>
    <t>乔后镇灾后恢复重建道路硬化建设项目</t>
  </si>
  <si>
    <t>新建污水管道2070米、检查井123座及尾水湿地；排水沟3146米，沟盖板2319.04米；混凝土路面16391平方米,挡土墙475.35立方米；建设入户水表井48座、给水管道1977.62米。</t>
  </si>
  <si>
    <t>洱源县凤羽镇灾后恢复重建道路硬化项目</t>
  </si>
  <si>
    <t>道路硬化2000米，宽4.5米；排水沟1800米，污水管道铺设1650米及附属设施。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</si>
</sst>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0_);[Red]\(0.0000\)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theme="1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4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76" fontId="9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left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31" fontId="2" fillId="0" borderId="0" xfId="0" applyNumberFormat="1" applyFont="1" applyFill="1" applyAlignment="1">
      <alignment horizontal="righ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0" fontId="9" fillId="0" borderId="3" xfId="11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3" fillId="0" borderId="3" xfId="11" applyNumberFormat="1" applyFont="1" applyFill="1" applyBorder="1" applyAlignment="1">
      <alignment horizontal="right" vertical="center" wrapText="1"/>
    </xf>
    <xf numFmtId="10" fontId="1" fillId="0" borderId="3" xfId="1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3" fillId="0" borderId="3" xfId="1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topLeftCell="B1" workbookViewId="0">
      <pane ySplit="5" topLeftCell="A11" activePane="bottomLeft" state="frozen"/>
      <selection/>
      <selection pane="bottomLeft" activeCell="A1" sqref="A1:M1"/>
    </sheetView>
  </sheetViews>
  <sheetFormatPr defaultColWidth="9" defaultRowHeight="14.25"/>
  <cols>
    <col min="1" max="1" width="5" style="2" customWidth="1"/>
    <col min="2" max="2" width="23.5" style="8" customWidth="1"/>
    <col min="3" max="3" width="53.8166666666667" style="9" customWidth="1"/>
    <col min="4" max="4" width="5" style="8" customWidth="1"/>
    <col min="5" max="5" width="5.75" style="9" customWidth="1"/>
    <col min="6" max="6" width="11.25" style="10" customWidth="1"/>
    <col min="7" max="7" width="11.875" style="11" customWidth="1"/>
    <col min="8" max="8" width="11.75" style="10" customWidth="1"/>
    <col min="9" max="9" width="10.375" style="12" customWidth="1"/>
    <col min="10" max="10" width="7.75" style="12" customWidth="1"/>
    <col min="11" max="11" width="10.625" style="12" customWidth="1"/>
    <col min="12" max="12" width="7.5" style="12" customWidth="1"/>
    <col min="13" max="13" width="8.125" style="13" customWidth="1"/>
  </cols>
  <sheetData>
    <row r="1" s="1" customFormat="1" ht="44" customHeight="1" spans="1:13">
      <c r="A1" s="14" t="s">
        <v>0</v>
      </c>
      <c r="B1" s="14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</row>
    <row r="2" s="2" customFormat="1" ht="27" customHeight="1" spans="1:13">
      <c r="A2" s="16" t="s">
        <v>1</v>
      </c>
      <c r="B2" s="16"/>
      <c r="C2" s="16"/>
      <c r="D2" s="8"/>
      <c r="G2" s="17"/>
      <c r="I2" s="51"/>
      <c r="J2" s="51"/>
      <c r="K2" s="51"/>
      <c r="L2" s="51"/>
      <c r="M2" s="52"/>
    </row>
    <row r="3" s="2" customFormat="1" ht="25" customHeight="1" spans="1:1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18" t="s">
        <v>9</v>
      </c>
      <c r="I3" s="53" t="s">
        <v>10</v>
      </c>
      <c r="J3" s="54"/>
      <c r="K3" s="53" t="s">
        <v>11</v>
      </c>
      <c r="L3" s="54"/>
      <c r="M3" s="18" t="s">
        <v>12</v>
      </c>
    </row>
    <row r="4" s="2" customFormat="1" ht="55" customHeight="1" spans="1:13">
      <c r="A4" s="20"/>
      <c r="B4" s="20"/>
      <c r="C4" s="20"/>
      <c r="D4" s="20"/>
      <c r="E4" s="20"/>
      <c r="F4" s="20"/>
      <c r="G4" s="21"/>
      <c r="H4" s="20"/>
      <c r="I4" s="22" t="s">
        <v>13</v>
      </c>
      <c r="J4" s="22" t="s">
        <v>14</v>
      </c>
      <c r="K4" s="22" t="s">
        <v>13</v>
      </c>
      <c r="L4" s="22" t="s">
        <v>14</v>
      </c>
      <c r="M4" s="20"/>
    </row>
    <row r="5" s="2" customFormat="1" ht="29" customHeight="1" spans="1:13">
      <c r="A5" s="22"/>
      <c r="B5" s="22" t="s">
        <v>15</v>
      </c>
      <c r="C5" s="23"/>
      <c r="D5" s="22"/>
      <c r="E5" s="22"/>
      <c r="F5" s="24">
        <f t="shared" ref="F5:K5" si="0">F6+F10+F13</f>
        <v>4962.96</v>
      </c>
      <c r="G5" s="24">
        <f t="shared" si="0"/>
        <v>2821.31</v>
      </c>
      <c r="H5" s="24">
        <f t="shared" si="0"/>
        <v>1140</v>
      </c>
      <c r="I5" s="24">
        <f t="shared" si="0"/>
        <v>212</v>
      </c>
      <c r="J5" s="55">
        <f t="shared" ref="J5:J10" si="1">I5/H5</f>
        <v>0.185964912280702</v>
      </c>
      <c r="K5" s="24">
        <f t="shared" si="0"/>
        <v>621.16</v>
      </c>
      <c r="L5" s="55">
        <f t="shared" ref="L5:L14" si="2">K5/H5</f>
        <v>0.544877192982456</v>
      </c>
      <c r="M5" s="56"/>
    </row>
    <row r="6" s="3" customFormat="1" ht="24" customHeight="1" spans="1:13">
      <c r="A6" s="25" t="s">
        <v>16</v>
      </c>
      <c r="B6" s="25" t="s">
        <v>17</v>
      </c>
      <c r="C6" s="26"/>
      <c r="D6" s="25"/>
      <c r="E6" s="25"/>
      <c r="F6" s="27">
        <f>SUM(F7:F9)</f>
        <v>750</v>
      </c>
      <c r="G6" s="27">
        <f>SUM(G7:G9)</f>
        <v>350</v>
      </c>
      <c r="H6" s="27">
        <f>SUM(H7:H9)</f>
        <v>342.15</v>
      </c>
      <c r="I6" s="27">
        <f>SUM(I7:I9)</f>
        <v>212</v>
      </c>
      <c r="J6" s="57">
        <f t="shared" si="1"/>
        <v>0.619611281601637</v>
      </c>
      <c r="K6" s="27">
        <f>SUM(K7:K9)</f>
        <v>200</v>
      </c>
      <c r="L6" s="57">
        <f t="shared" si="2"/>
        <v>0.584538944907204</v>
      </c>
      <c r="M6" s="25"/>
    </row>
    <row r="7" s="4" customFormat="1" ht="31" customHeight="1" spans="1:13">
      <c r="A7" s="28">
        <v>1</v>
      </c>
      <c r="B7" s="28" t="s">
        <v>18</v>
      </c>
      <c r="C7" s="29" t="s">
        <v>19</v>
      </c>
      <c r="D7" s="28">
        <v>2024</v>
      </c>
      <c r="E7" s="30" t="s">
        <v>20</v>
      </c>
      <c r="F7" s="31">
        <v>400</v>
      </c>
      <c r="G7" s="31">
        <v>200</v>
      </c>
      <c r="H7" s="31">
        <v>200</v>
      </c>
      <c r="I7" s="31">
        <v>140</v>
      </c>
      <c r="J7" s="58">
        <f t="shared" si="1"/>
        <v>0.7</v>
      </c>
      <c r="K7" s="31">
        <v>200</v>
      </c>
      <c r="L7" s="58">
        <f t="shared" si="2"/>
        <v>1</v>
      </c>
      <c r="M7" s="28"/>
    </row>
    <row r="8" s="5" customFormat="1" ht="35" customHeight="1" spans="1:13">
      <c r="A8" s="28">
        <v>2</v>
      </c>
      <c r="B8" s="32" t="s">
        <v>21</v>
      </c>
      <c r="C8" s="33" t="s">
        <v>22</v>
      </c>
      <c r="D8" s="34">
        <v>2024</v>
      </c>
      <c r="E8" s="30" t="s">
        <v>20</v>
      </c>
      <c r="F8" s="35">
        <v>150</v>
      </c>
      <c r="G8" s="31">
        <v>150</v>
      </c>
      <c r="H8" s="31">
        <v>25.52</v>
      </c>
      <c r="I8" s="31">
        <v>12</v>
      </c>
      <c r="J8" s="58">
        <f t="shared" si="1"/>
        <v>0.470219435736677</v>
      </c>
      <c r="K8" s="31"/>
      <c r="L8" s="58">
        <f t="shared" si="2"/>
        <v>0</v>
      </c>
      <c r="M8" s="59"/>
    </row>
    <row r="9" s="6" customFormat="1" ht="25" customHeight="1" spans="1:13">
      <c r="A9" s="30">
        <v>3</v>
      </c>
      <c r="B9" s="34" t="s">
        <v>23</v>
      </c>
      <c r="C9" s="33" t="s">
        <v>24</v>
      </c>
      <c r="D9" s="30">
        <v>2024</v>
      </c>
      <c r="E9" s="30" t="s">
        <v>20</v>
      </c>
      <c r="F9" s="31">
        <v>200</v>
      </c>
      <c r="G9" s="36"/>
      <c r="H9" s="31">
        <v>116.63</v>
      </c>
      <c r="I9" s="31">
        <v>60</v>
      </c>
      <c r="J9" s="58">
        <f t="shared" si="1"/>
        <v>0.51444739775358</v>
      </c>
      <c r="K9" s="36"/>
      <c r="L9" s="58">
        <f t="shared" si="2"/>
        <v>0</v>
      </c>
      <c r="M9" s="60"/>
    </row>
    <row r="10" s="6" customFormat="1" ht="25" customHeight="1" spans="1:13">
      <c r="A10" s="37" t="s">
        <v>25</v>
      </c>
      <c r="B10" s="25" t="s">
        <v>26</v>
      </c>
      <c r="C10" s="38"/>
      <c r="D10" s="37"/>
      <c r="E10" s="37"/>
      <c r="F10" s="36">
        <f>SUM(F11:F12)</f>
        <v>1550</v>
      </c>
      <c r="G10" s="36">
        <f>SUM(G11:G12)</f>
        <v>1258</v>
      </c>
      <c r="H10" s="36">
        <f>SUM(H11:H12)</f>
        <v>211.16</v>
      </c>
      <c r="I10" s="36">
        <f>SUM(I11:I12)</f>
        <v>0</v>
      </c>
      <c r="J10" s="61">
        <f t="shared" si="1"/>
        <v>0</v>
      </c>
      <c r="K10" s="36">
        <f>SUM(K11:K12)</f>
        <v>211.16</v>
      </c>
      <c r="L10" s="61">
        <f t="shared" si="2"/>
        <v>1</v>
      </c>
      <c r="M10" s="60"/>
    </row>
    <row r="11" s="6" customFormat="1" ht="63" customHeight="1" spans="1:13">
      <c r="A11" s="30">
        <v>4</v>
      </c>
      <c r="B11" s="32" t="s">
        <v>27</v>
      </c>
      <c r="C11" s="33" t="s">
        <v>28</v>
      </c>
      <c r="D11" s="30">
        <v>2023</v>
      </c>
      <c r="E11" s="34" t="s">
        <v>29</v>
      </c>
      <c r="F11" s="31">
        <v>700</v>
      </c>
      <c r="G11" s="31">
        <v>578</v>
      </c>
      <c r="H11" s="31">
        <v>122</v>
      </c>
      <c r="I11" s="36"/>
      <c r="J11" s="61"/>
      <c r="K11" s="31">
        <v>122</v>
      </c>
      <c r="L11" s="58">
        <f t="shared" si="2"/>
        <v>1</v>
      </c>
      <c r="M11" s="60"/>
    </row>
    <row r="12" s="1" customFormat="1" ht="58" customHeight="1" spans="1:13">
      <c r="A12" s="30">
        <v>5</v>
      </c>
      <c r="B12" s="39" t="s">
        <v>30</v>
      </c>
      <c r="C12" s="29" t="s">
        <v>31</v>
      </c>
      <c r="D12" s="30">
        <v>2023</v>
      </c>
      <c r="E12" s="34" t="s">
        <v>29</v>
      </c>
      <c r="F12" s="31">
        <v>850</v>
      </c>
      <c r="G12" s="31">
        <v>680</v>
      </c>
      <c r="H12" s="31">
        <v>89.16</v>
      </c>
      <c r="I12" s="31"/>
      <c r="J12" s="58"/>
      <c r="K12" s="31">
        <v>89.16</v>
      </c>
      <c r="L12" s="58">
        <f t="shared" si="2"/>
        <v>1</v>
      </c>
      <c r="M12" s="28"/>
    </row>
    <row r="13" s="3" customFormat="1" ht="21" customHeight="1" spans="1:13">
      <c r="A13" s="37" t="s">
        <v>32</v>
      </c>
      <c r="B13" s="40" t="s">
        <v>33</v>
      </c>
      <c r="C13" s="38"/>
      <c r="D13" s="37"/>
      <c r="E13" s="41"/>
      <c r="F13" s="36">
        <f>SUM(F14:F19)</f>
        <v>2662.96</v>
      </c>
      <c r="G13" s="36">
        <f>SUM(G14:G19)</f>
        <v>1213.31</v>
      </c>
      <c r="H13" s="36">
        <f>SUM(H14:H19)</f>
        <v>586.69</v>
      </c>
      <c r="I13" s="36">
        <f>SUM(I14:I19)</f>
        <v>0</v>
      </c>
      <c r="J13" s="61">
        <f>I13/H13</f>
        <v>0</v>
      </c>
      <c r="K13" s="36">
        <f>SUM(K14:K19)</f>
        <v>210</v>
      </c>
      <c r="L13" s="61">
        <f t="shared" si="2"/>
        <v>0.357940309192248</v>
      </c>
      <c r="M13" s="28"/>
    </row>
    <row r="14" s="4" customFormat="1" ht="93" customHeight="1" spans="1:13">
      <c r="A14" s="30">
        <v>6</v>
      </c>
      <c r="B14" s="28" t="s">
        <v>34</v>
      </c>
      <c r="C14" s="29" t="s">
        <v>35</v>
      </c>
      <c r="D14" s="28">
        <v>2024</v>
      </c>
      <c r="E14" s="34" t="s">
        <v>20</v>
      </c>
      <c r="F14" s="31">
        <v>820</v>
      </c>
      <c r="G14" s="31">
        <v>490</v>
      </c>
      <c r="H14" s="31">
        <v>210</v>
      </c>
      <c r="I14" s="31"/>
      <c r="J14" s="58"/>
      <c r="K14" s="31">
        <v>210</v>
      </c>
      <c r="L14" s="58">
        <f t="shared" si="2"/>
        <v>1</v>
      </c>
      <c r="M14" s="28" t="s">
        <v>36</v>
      </c>
    </row>
    <row r="15" s="7" customFormat="1" ht="53" customHeight="1" spans="1:13">
      <c r="A15" s="42">
        <v>7</v>
      </c>
      <c r="B15" s="43" t="s">
        <v>37</v>
      </c>
      <c r="C15" s="44" t="s">
        <v>38</v>
      </c>
      <c r="D15" s="28">
        <v>2024</v>
      </c>
      <c r="E15" s="34" t="s">
        <v>20</v>
      </c>
      <c r="F15" s="45">
        <v>269.15</v>
      </c>
      <c r="G15" s="46">
        <v>90</v>
      </c>
      <c r="H15" s="47">
        <v>70</v>
      </c>
      <c r="I15" s="31"/>
      <c r="J15" s="58"/>
      <c r="K15" s="31"/>
      <c r="L15" s="58"/>
      <c r="M15" s="62"/>
    </row>
    <row r="16" s="7" customFormat="1" ht="49" customHeight="1" spans="1:13">
      <c r="A16" s="30">
        <v>8</v>
      </c>
      <c r="B16" s="43" t="s">
        <v>39</v>
      </c>
      <c r="C16" s="44" t="s">
        <v>40</v>
      </c>
      <c r="D16" s="28">
        <v>2024</v>
      </c>
      <c r="E16" s="34" t="s">
        <v>20</v>
      </c>
      <c r="F16" s="45">
        <v>152.58</v>
      </c>
      <c r="G16" s="46">
        <v>63.31</v>
      </c>
      <c r="H16" s="47">
        <v>27.69</v>
      </c>
      <c r="I16" s="31"/>
      <c r="J16" s="58"/>
      <c r="K16" s="31"/>
      <c r="L16" s="58"/>
      <c r="M16" s="62"/>
    </row>
    <row r="17" s="7" customFormat="1" ht="52" customHeight="1" spans="1:13">
      <c r="A17" s="30">
        <v>9</v>
      </c>
      <c r="B17" s="43" t="s">
        <v>41</v>
      </c>
      <c r="C17" s="44" t="s">
        <v>42</v>
      </c>
      <c r="D17" s="28">
        <v>2024</v>
      </c>
      <c r="E17" s="34" t="s">
        <v>20</v>
      </c>
      <c r="F17" s="45">
        <v>325.23</v>
      </c>
      <c r="G17" s="46">
        <v>120</v>
      </c>
      <c r="H17" s="47">
        <v>74</v>
      </c>
      <c r="I17" s="31"/>
      <c r="J17" s="58"/>
      <c r="K17" s="31"/>
      <c r="L17" s="58"/>
      <c r="M17" s="62"/>
    </row>
    <row r="18" s="7" customFormat="1" ht="54" customHeight="1" spans="1:13">
      <c r="A18" s="30">
        <v>10</v>
      </c>
      <c r="B18" s="48" t="s">
        <v>43</v>
      </c>
      <c r="C18" s="49" t="s">
        <v>44</v>
      </c>
      <c r="D18" s="28">
        <v>2024</v>
      </c>
      <c r="E18" s="34" t="s">
        <v>20</v>
      </c>
      <c r="F18" s="31">
        <v>720</v>
      </c>
      <c r="G18" s="50">
        <v>250</v>
      </c>
      <c r="H18" s="47">
        <v>180</v>
      </c>
      <c r="I18" s="31"/>
      <c r="J18" s="58"/>
      <c r="K18" s="31"/>
      <c r="L18" s="58"/>
      <c r="M18" s="62"/>
    </row>
    <row r="19" s="7" customFormat="1" ht="48" customHeight="1" spans="1:13">
      <c r="A19" s="30">
        <v>11</v>
      </c>
      <c r="B19" s="28" t="s">
        <v>45</v>
      </c>
      <c r="C19" s="29" t="s">
        <v>46</v>
      </c>
      <c r="D19" s="28">
        <v>2024</v>
      </c>
      <c r="E19" s="34" t="s">
        <v>20</v>
      </c>
      <c r="F19" s="31">
        <v>376</v>
      </c>
      <c r="G19" s="50">
        <v>200</v>
      </c>
      <c r="H19" s="47">
        <v>25</v>
      </c>
      <c r="I19" s="31"/>
      <c r="J19" s="58"/>
      <c r="K19" s="31"/>
      <c r="L19" s="58"/>
      <c r="M19" s="62"/>
    </row>
    <row r="20" ht="32" customHeight="1"/>
  </sheetData>
  <autoFilter ref="A6:M19">
    <extLst/>
  </autoFilter>
  <mergeCells count="13">
    <mergeCell ref="A1:M1"/>
    <mergeCell ref="A2:C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ageMargins left="0.747916666666667" right="0.66875" top="0.826388888888889" bottom="0.590277777777778" header="0.5" footer="0.354166666666667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2021-08-21T00:07:00Z</dcterms:created>
  <dcterms:modified xsi:type="dcterms:W3CDTF">2024-07-08T01:58:19Z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2B114EB1FD2846B7AC39DB2FAB19F4E6</vt:lpwstr>
  </property>
</Properties>
</file>